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trf\Documents\_TEXTY\"/>
    </mc:Choice>
  </mc:AlternateContent>
  <bookViews>
    <workbookView xWindow="0" yWindow="0" windowWidth="0" windowHeight="0"/>
  </bookViews>
  <sheets>
    <sheet name="Rekapitulace stavby" sheetId="1" r:id="rId1"/>
    <sheet name="01 - Stoupačka 01 Stavebn..." sheetId="2" r:id="rId2"/>
    <sheet name="02 - Stoupačka 01 ZTI" sheetId="3" r:id="rId3"/>
    <sheet name="03 - Stoupačka 01 Elektro..." sheetId="4" r:id="rId4"/>
    <sheet name="04 - Stoupačka 04 Stavebn..." sheetId="5" r:id="rId5"/>
    <sheet name="05 - Stoupačka 04 ZTI" sheetId="6" r:id="rId6"/>
    <sheet name="06 - Stoupačka 04 Elektro..." sheetId="7" r:id="rId7"/>
    <sheet name="20 - VRN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'01 - Stoupačka 01 Stavebn...'!$C$95:$K$524</definedName>
    <definedName name="_xlnm.Print_Area" localSheetId="1">'01 - Stoupačka 01 Stavebn...'!$C$4:$J$39,'01 - Stoupačka 01 Stavebn...'!$C$45:$J$77,'01 - Stoupačka 01 Stavebn...'!$C$83:$K$524</definedName>
    <definedName name="_xlnm.Print_Titles" localSheetId="1">'01 - Stoupačka 01 Stavebn...'!$95:$95</definedName>
    <definedName name="_xlnm._FilterDatabase" localSheetId="2" hidden="1">'02 - Stoupačka 01 ZTI'!$C$85:$K$328</definedName>
    <definedName name="_xlnm.Print_Area" localSheetId="2">'02 - Stoupačka 01 ZTI'!$C$4:$J$39,'02 - Stoupačka 01 ZTI'!$C$45:$J$67,'02 - Stoupačka 01 ZTI'!$C$73:$K$328</definedName>
    <definedName name="_xlnm.Print_Titles" localSheetId="2">'02 - Stoupačka 01 ZTI'!$85:$85</definedName>
    <definedName name="_xlnm._FilterDatabase" localSheetId="3" hidden="1">'03 - Stoupačka 01 Elektro...'!$C$80:$K$85</definedName>
    <definedName name="_xlnm.Print_Area" localSheetId="3">'03 - Stoupačka 01 Elektro...'!$C$4:$J$39,'03 - Stoupačka 01 Elektro...'!$C$45:$J$62,'03 - Stoupačka 01 Elektro...'!$C$68:$K$85</definedName>
    <definedName name="_xlnm.Print_Titles" localSheetId="3">'03 - Stoupačka 01 Elektro...'!$80:$80</definedName>
    <definedName name="_xlnm._FilterDatabase" localSheetId="4" hidden="1">'04 - Stoupačka 04 Stavebn...'!$C$95:$K$530</definedName>
    <definedName name="_xlnm.Print_Area" localSheetId="4">'04 - Stoupačka 04 Stavebn...'!$C$4:$J$39,'04 - Stoupačka 04 Stavebn...'!$C$45:$J$77,'04 - Stoupačka 04 Stavebn...'!$C$83:$K$530</definedName>
    <definedName name="_xlnm.Print_Titles" localSheetId="4">'04 - Stoupačka 04 Stavebn...'!$95:$95</definedName>
    <definedName name="_xlnm._FilterDatabase" localSheetId="5" hidden="1">'05 - Stoupačka 04 ZTI'!$C$85:$K$332</definedName>
    <definedName name="_xlnm.Print_Area" localSheetId="5">'05 - Stoupačka 04 ZTI'!$C$4:$J$39,'05 - Stoupačka 04 ZTI'!$C$45:$J$67,'05 - Stoupačka 04 ZTI'!$C$73:$K$332</definedName>
    <definedName name="_xlnm.Print_Titles" localSheetId="5">'05 - Stoupačka 04 ZTI'!$85:$85</definedName>
    <definedName name="_xlnm._FilterDatabase" localSheetId="6" hidden="1">'06 - Stoupačka 04 Elektro...'!$C$80:$K$85</definedName>
    <definedName name="_xlnm.Print_Area" localSheetId="6">'06 - Stoupačka 04 Elektro...'!$C$4:$J$39,'06 - Stoupačka 04 Elektro...'!$C$45:$J$62,'06 - Stoupačka 04 Elektro...'!$C$68:$K$85</definedName>
    <definedName name="_xlnm.Print_Titles" localSheetId="6">'06 - Stoupačka 04 Elektro...'!$80:$80</definedName>
    <definedName name="_xlnm._FilterDatabase" localSheetId="7" hidden="1">'20 - VRN'!$C$82:$K$108</definedName>
    <definedName name="_xlnm.Print_Area" localSheetId="7">'20 - VRN'!$C$4:$J$39,'20 - VRN'!$C$45:$J$64,'20 - VRN'!$C$70:$K$108</definedName>
    <definedName name="_xlnm.Print_Titles" localSheetId="7">'20 - VRN'!$82:$82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106"/>
  <c r="BH106"/>
  <c r="BG106"/>
  <c r="BE106"/>
  <c r="T106"/>
  <c r="T105"/>
  <c r="R106"/>
  <c r="R105"/>
  <c r="P106"/>
  <c r="P105"/>
  <c r="BI103"/>
  <c r="BH103"/>
  <c r="BG103"/>
  <c r="BE103"/>
  <c r="T103"/>
  <c r="R103"/>
  <c r="P103"/>
  <c r="BI101"/>
  <c r="BH101"/>
  <c r="BG101"/>
  <c r="BE101"/>
  <c r="T101"/>
  <c r="R101"/>
  <c r="P101"/>
  <c r="BI99"/>
  <c r="BH99"/>
  <c r="BG99"/>
  <c r="BE99"/>
  <c r="T99"/>
  <c r="R99"/>
  <c r="P99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BI90"/>
  <c r="BH90"/>
  <c r="BG90"/>
  <c r="BE90"/>
  <c r="T90"/>
  <c r="R90"/>
  <c r="P90"/>
  <c r="BI86"/>
  <c r="BH86"/>
  <c r="BG86"/>
  <c r="BE86"/>
  <c r="T86"/>
  <c r="T85"/>
  <c r="R86"/>
  <c r="R85"/>
  <c r="P86"/>
  <c r="P85"/>
  <c r="J80"/>
  <c r="J79"/>
  <c r="F79"/>
  <c r="F77"/>
  <c r="E75"/>
  <c r="J55"/>
  <c r="J54"/>
  <c r="F54"/>
  <c r="F52"/>
  <c r="E50"/>
  <c r="J18"/>
  <c r="E18"/>
  <c r="F55"/>
  <c r="J17"/>
  <c r="J12"/>
  <c r="J52"/>
  <c r="E7"/>
  <c r="E48"/>
  <c i="7" r="J37"/>
  <c r="J36"/>
  <c i="1" r="AY60"/>
  <c i="7" r="J35"/>
  <c i="1" r="AX60"/>
  <c i="7" r="BI84"/>
  <c r="BH84"/>
  <c r="BG84"/>
  <c r="BE84"/>
  <c r="T84"/>
  <c r="T83"/>
  <c r="T82"/>
  <c r="T81"/>
  <c r="R84"/>
  <c r="R83"/>
  <c r="R82"/>
  <c r="R81"/>
  <c r="P84"/>
  <c r="P83"/>
  <c r="P82"/>
  <c r="P81"/>
  <c i="1" r="AU60"/>
  <c i="7" r="J78"/>
  <c r="J77"/>
  <c r="F77"/>
  <c r="F75"/>
  <c r="E73"/>
  <c r="J55"/>
  <c r="J54"/>
  <c r="F54"/>
  <c r="F52"/>
  <c r="E50"/>
  <c r="J18"/>
  <c r="E18"/>
  <c r="F55"/>
  <c r="J17"/>
  <c r="J12"/>
  <c r="J75"/>
  <c r="E7"/>
  <c r="E48"/>
  <c i="6" r="J37"/>
  <c r="J36"/>
  <c i="1" r="AY59"/>
  <c i="6" r="J35"/>
  <c i="1" r="AX59"/>
  <c i="6" r="BI329"/>
  <c r="BH329"/>
  <c r="BG329"/>
  <c r="BE329"/>
  <c r="T329"/>
  <c r="R329"/>
  <c r="P329"/>
  <c r="BI325"/>
  <c r="BH325"/>
  <c r="BG325"/>
  <c r="BE325"/>
  <c r="T325"/>
  <c r="R325"/>
  <c r="P325"/>
  <c r="BI321"/>
  <c r="BH321"/>
  <c r="BG321"/>
  <c r="BE321"/>
  <c r="T321"/>
  <c r="R321"/>
  <c r="P321"/>
  <c r="BI319"/>
  <c r="BH319"/>
  <c r="BG319"/>
  <c r="BE319"/>
  <c r="T319"/>
  <c r="R319"/>
  <c r="P319"/>
  <c r="BI317"/>
  <c r="BH317"/>
  <c r="BG317"/>
  <c r="BE317"/>
  <c r="T317"/>
  <c r="R317"/>
  <c r="P317"/>
  <c r="BI315"/>
  <c r="BH315"/>
  <c r="BG315"/>
  <c r="BE315"/>
  <c r="T315"/>
  <c r="R315"/>
  <c r="P315"/>
  <c r="BI311"/>
  <c r="BH311"/>
  <c r="BG311"/>
  <c r="BE311"/>
  <c r="T311"/>
  <c r="R311"/>
  <c r="P311"/>
  <c r="BI307"/>
  <c r="BH307"/>
  <c r="BG307"/>
  <c r="BE307"/>
  <c r="T307"/>
  <c r="R307"/>
  <c r="P307"/>
  <c r="BI303"/>
  <c r="BH303"/>
  <c r="BG303"/>
  <c r="BE303"/>
  <c r="T303"/>
  <c r="R303"/>
  <c r="P303"/>
  <c r="BI299"/>
  <c r="BH299"/>
  <c r="BG299"/>
  <c r="BE299"/>
  <c r="T299"/>
  <c r="R299"/>
  <c r="P299"/>
  <c r="BI295"/>
  <c r="BH295"/>
  <c r="BG295"/>
  <c r="BE295"/>
  <c r="T295"/>
  <c r="R295"/>
  <c r="P295"/>
  <c r="BI291"/>
  <c r="BH291"/>
  <c r="BG291"/>
  <c r="BE291"/>
  <c r="T291"/>
  <c r="R291"/>
  <c r="P291"/>
  <c r="BI287"/>
  <c r="BH287"/>
  <c r="BG287"/>
  <c r="BE287"/>
  <c r="T287"/>
  <c r="R287"/>
  <c r="P287"/>
  <c r="BI283"/>
  <c r="BH283"/>
  <c r="BG283"/>
  <c r="BE283"/>
  <c r="T283"/>
  <c r="R283"/>
  <c r="P283"/>
  <c r="BI280"/>
  <c r="BH280"/>
  <c r="BG280"/>
  <c r="BE280"/>
  <c r="T280"/>
  <c r="R280"/>
  <c r="P280"/>
  <c r="BI275"/>
  <c r="BH275"/>
  <c r="BG275"/>
  <c r="BE275"/>
  <c r="T275"/>
  <c r="R275"/>
  <c r="P275"/>
  <c r="BI271"/>
  <c r="BH271"/>
  <c r="BG271"/>
  <c r="BE271"/>
  <c r="T271"/>
  <c r="R271"/>
  <c r="P271"/>
  <c r="BI264"/>
  <c r="BH264"/>
  <c r="BG264"/>
  <c r="BE264"/>
  <c r="T264"/>
  <c r="R264"/>
  <c r="P264"/>
  <c r="BI260"/>
  <c r="BH260"/>
  <c r="BG260"/>
  <c r="BE260"/>
  <c r="T260"/>
  <c r="R260"/>
  <c r="P260"/>
  <c r="BI256"/>
  <c r="BH256"/>
  <c r="BG256"/>
  <c r="BE256"/>
  <c r="T256"/>
  <c r="R256"/>
  <c r="P256"/>
  <c r="BI252"/>
  <c r="BH252"/>
  <c r="BG252"/>
  <c r="BE252"/>
  <c r="T252"/>
  <c r="R252"/>
  <c r="P252"/>
  <c r="BI248"/>
  <c r="BH248"/>
  <c r="BG248"/>
  <c r="BE248"/>
  <c r="T248"/>
  <c r="R248"/>
  <c r="P248"/>
  <c r="BI244"/>
  <c r="BH244"/>
  <c r="BG244"/>
  <c r="BE244"/>
  <c r="T244"/>
  <c r="R244"/>
  <c r="P244"/>
  <c r="BI240"/>
  <c r="BH240"/>
  <c r="BG240"/>
  <c r="BE240"/>
  <c r="T240"/>
  <c r="R240"/>
  <c r="P240"/>
  <c r="BI236"/>
  <c r="BH236"/>
  <c r="BG236"/>
  <c r="BE236"/>
  <c r="T236"/>
  <c r="R236"/>
  <c r="P236"/>
  <c r="BI232"/>
  <c r="BH232"/>
  <c r="BG232"/>
  <c r="BE232"/>
  <c r="T232"/>
  <c r="R232"/>
  <c r="P232"/>
  <c r="BI228"/>
  <c r="BH228"/>
  <c r="BG228"/>
  <c r="BE228"/>
  <c r="T228"/>
  <c r="R228"/>
  <c r="P228"/>
  <c r="BI224"/>
  <c r="BH224"/>
  <c r="BG224"/>
  <c r="BE224"/>
  <c r="T224"/>
  <c r="R224"/>
  <c r="P224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0"/>
  <c r="BH210"/>
  <c r="BG210"/>
  <c r="BE210"/>
  <c r="T210"/>
  <c r="R210"/>
  <c r="P210"/>
  <c r="BI206"/>
  <c r="BH206"/>
  <c r="BG206"/>
  <c r="BE206"/>
  <c r="T206"/>
  <c r="R206"/>
  <c r="P206"/>
  <c r="BI202"/>
  <c r="BH202"/>
  <c r="BG202"/>
  <c r="BE202"/>
  <c r="T202"/>
  <c r="R202"/>
  <c r="P202"/>
  <c r="BI194"/>
  <c r="BH194"/>
  <c r="BG194"/>
  <c r="BE194"/>
  <c r="T194"/>
  <c r="R194"/>
  <c r="P194"/>
  <c r="BI190"/>
  <c r="BH190"/>
  <c r="BG190"/>
  <c r="BE190"/>
  <c r="T190"/>
  <c r="R190"/>
  <c r="P190"/>
  <c r="BI186"/>
  <c r="BH186"/>
  <c r="BG186"/>
  <c r="BE186"/>
  <c r="T186"/>
  <c r="R186"/>
  <c r="P186"/>
  <c r="BI182"/>
  <c r="BH182"/>
  <c r="BG182"/>
  <c r="BE182"/>
  <c r="T182"/>
  <c r="R182"/>
  <c r="P182"/>
  <c r="BI178"/>
  <c r="BH178"/>
  <c r="BG178"/>
  <c r="BE178"/>
  <c r="T178"/>
  <c r="R178"/>
  <c r="P178"/>
  <c r="BI174"/>
  <c r="BH174"/>
  <c r="BG174"/>
  <c r="BE174"/>
  <c r="T174"/>
  <c r="R174"/>
  <c r="P174"/>
  <c r="BI173"/>
  <c r="BH173"/>
  <c r="BG173"/>
  <c r="BE173"/>
  <c r="T173"/>
  <c r="R173"/>
  <c r="P173"/>
  <c r="BI169"/>
  <c r="BH169"/>
  <c r="BG169"/>
  <c r="BE169"/>
  <c r="T169"/>
  <c r="R169"/>
  <c r="P169"/>
  <c r="BI168"/>
  <c r="BH168"/>
  <c r="BG168"/>
  <c r="BE168"/>
  <c r="T168"/>
  <c r="R168"/>
  <c r="P168"/>
  <c r="BI164"/>
  <c r="BH164"/>
  <c r="BG164"/>
  <c r="BE164"/>
  <c r="T164"/>
  <c r="R164"/>
  <c r="P164"/>
  <c r="BI160"/>
  <c r="BH160"/>
  <c r="BG160"/>
  <c r="BE160"/>
  <c r="T160"/>
  <c r="R160"/>
  <c r="P160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7"/>
  <c r="BH147"/>
  <c r="BG147"/>
  <c r="BE147"/>
  <c r="T147"/>
  <c r="R147"/>
  <c r="P147"/>
  <c r="BI143"/>
  <c r="BH143"/>
  <c r="BG143"/>
  <c r="BE143"/>
  <c r="T143"/>
  <c r="R143"/>
  <c r="P143"/>
  <c r="BI138"/>
  <c r="BH138"/>
  <c r="BG138"/>
  <c r="BE138"/>
  <c r="T138"/>
  <c r="R138"/>
  <c r="P138"/>
  <c r="BI134"/>
  <c r="BH134"/>
  <c r="BG134"/>
  <c r="BE134"/>
  <c r="T134"/>
  <c r="R134"/>
  <c r="P134"/>
  <c r="BI130"/>
  <c r="BH130"/>
  <c r="BG130"/>
  <c r="BE130"/>
  <c r="T130"/>
  <c r="R130"/>
  <c r="P130"/>
  <c r="BI126"/>
  <c r="BH126"/>
  <c r="BG126"/>
  <c r="BE126"/>
  <c r="T126"/>
  <c r="R126"/>
  <c r="P126"/>
  <c r="BI122"/>
  <c r="BH122"/>
  <c r="BG122"/>
  <c r="BE122"/>
  <c r="T122"/>
  <c r="R122"/>
  <c r="P122"/>
  <c r="BI118"/>
  <c r="BH118"/>
  <c r="BG118"/>
  <c r="BE118"/>
  <c r="T118"/>
  <c r="R118"/>
  <c r="P118"/>
  <c r="BI112"/>
  <c r="BH112"/>
  <c r="BG112"/>
  <c r="BE112"/>
  <c r="T112"/>
  <c r="R112"/>
  <c r="P112"/>
  <c r="BI108"/>
  <c r="BH108"/>
  <c r="BG108"/>
  <c r="BE108"/>
  <c r="T108"/>
  <c r="R108"/>
  <c r="P108"/>
  <c r="BI104"/>
  <c r="BH104"/>
  <c r="BG104"/>
  <c r="BE104"/>
  <c r="T104"/>
  <c r="R104"/>
  <c r="P104"/>
  <c r="BI100"/>
  <c r="BH100"/>
  <c r="BG100"/>
  <c r="BE100"/>
  <c r="T100"/>
  <c r="R100"/>
  <c r="P100"/>
  <c r="BI96"/>
  <c r="BH96"/>
  <c r="BG96"/>
  <c r="BE96"/>
  <c r="T96"/>
  <c r="R96"/>
  <c r="P96"/>
  <c r="BI93"/>
  <c r="BH93"/>
  <c r="BG93"/>
  <c r="BE93"/>
  <c r="T93"/>
  <c r="R93"/>
  <c r="P93"/>
  <c r="BI91"/>
  <c r="BH91"/>
  <c r="BG91"/>
  <c r="BE91"/>
  <c r="T91"/>
  <c r="R91"/>
  <c r="P91"/>
  <c r="BI89"/>
  <c r="BH89"/>
  <c r="BG89"/>
  <c r="BE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48"/>
  <c i="5" r="J37"/>
  <c r="J36"/>
  <c i="1" r="AY58"/>
  <c i="5" r="J35"/>
  <c i="1" r="AX58"/>
  <c i="5" r="BI521"/>
  <c r="BH521"/>
  <c r="BG521"/>
  <c r="BE521"/>
  <c r="T521"/>
  <c r="R521"/>
  <c r="P521"/>
  <c r="BI511"/>
  <c r="BH511"/>
  <c r="BG511"/>
  <c r="BE511"/>
  <c r="T511"/>
  <c r="R511"/>
  <c r="P511"/>
  <c r="BI503"/>
  <c r="BH503"/>
  <c r="BG503"/>
  <c r="BE503"/>
  <c r="T503"/>
  <c r="R503"/>
  <c r="P503"/>
  <c r="BI495"/>
  <c r="BH495"/>
  <c r="BG495"/>
  <c r="BE495"/>
  <c r="T495"/>
  <c r="R495"/>
  <c r="P495"/>
  <c r="BI490"/>
  <c r="BH490"/>
  <c r="BG490"/>
  <c r="BE490"/>
  <c r="T490"/>
  <c r="R490"/>
  <c r="P490"/>
  <c r="BI486"/>
  <c r="BH486"/>
  <c r="BG486"/>
  <c r="BE486"/>
  <c r="T486"/>
  <c r="R486"/>
  <c r="P486"/>
  <c r="BI482"/>
  <c r="BH482"/>
  <c r="BG482"/>
  <c r="BE482"/>
  <c r="T482"/>
  <c r="R482"/>
  <c r="P482"/>
  <c r="BI480"/>
  <c r="BH480"/>
  <c r="BG480"/>
  <c r="BE480"/>
  <c r="T480"/>
  <c r="R480"/>
  <c r="P480"/>
  <c r="BI478"/>
  <c r="BH478"/>
  <c r="BG478"/>
  <c r="BE478"/>
  <c r="T478"/>
  <c r="R478"/>
  <c r="P478"/>
  <c r="BI476"/>
  <c r="BH476"/>
  <c r="BG476"/>
  <c r="BE476"/>
  <c r="T476"/>
  <c r="R476"/>
  <c r="P476"/>
  <c r="BI472"/>
  <c r="BH472"/>
  <c r="BG472"/>
  <c r="BE472"/>
  <c r="T472"/>
  <c r="R472"/>
  <c r="P472"/>
  <c r="BI469"/>
  <c r="BH469"/>
  <c r="BG469"/>
  <c r="BE469"/>
  <c r="T469"/>
  <c r="R469"/>
  <c r="P469"/>
  <c r="BI466"/>
  <c r="BH466"/>
  <c r="BG466"/>
  <c r="BE466"/>
  <c r="T466"/>
  <c r="R466"/>
  <c r="P466"/>
  <c r="BI464"/>
  <c r="BH464"/>
  <c r="BG464"/>
  <c r="BE464"/>
  <c r="T464"/>
  <c r="R464"/>
  <c r="P464"/>
  <c r="BI456"/>
  <c r="BH456"/>
  <c r="BG456"/>
  <c r="BE456"/>
  <c r="T456"/>
  <c r="R456"/>
  <c r="P456"/>
  <c r="BI450"/>
  <c r="BH450"/>
  <c r="BG450"/>
  <c r="BE450"/>
  <c r="T450"/>
  <c r="R450"/>
  <c r="P450"/>
  <c r="BI448"/>
  <c r="BH448"/>
  <c r="BG448"/>
  <c r="BE448"/>
  <c r="T448"/>
  <c r="R448"/>
  <c r="P448"/>
  <c r="BI444"/>
  <c r="BH444"/>
  <c r="BG444"/>
  <c r="BE444"/>
  <c r="T444"/>
  <c r="R444"/>
  <c r="P444"/>
  <c r="BI436"/>
  <c r="BH436"/>
  <c r="BG436"/>
  <c r="BE436"/>
  <c r="T436"/>
  <c r="R436"/>
  <c r="P436"/>
  <c r="BI428"/>
  <c r="BH428"/>
  <c r="BG428"/>
  <c r="BE428"/>
  <c r="T428"/>
  <c r="R428"/>
  <c r="P428"/>
  <c r="BI420"/>
  <c r="BH420"/>
  <c r="BG420"/>
  <c r="BE420"/>
  <c r="T420"/>
  <c r="R420"/>
  <c r="P420"/>
  <c r="BI416"/>
  <c r="BH416"/>
  <c r="BG416"/>
  <c r="BE416"/>
  <c r="T416"/>
  <c r="R416"/>
  <c r="P416"/>
  <c r="BI414"/>
  <c r="BH414"/>
  <c r="BG414"/>
  <c r="BE414"/>
  <c r="T414"/>
  <c r="R414"/>
  <c r="P414"/>
  <c r="BI412"/>
  <c r="BH412"/>
  <c r="BG412"/>
  <c r="BE412"/>
  <c r="T412"/>
  <c r="R412"/>
  <c r="P412"/>
  <c r="BI410"/>
  <c r="BH410"/>
  <c r="BG410"/>
  <c r="BE410"/>
  <c r="T410"/>
  <c r="R410"/>
  <c r="P410"/>
  <c r="BI404"/>
  <c r="BH404"/>
  <c r="BG404"/>
  <c r="BE404"/>
  <c r="T404"/>
  <c r="R404"/>
  <c r="P404"/>
  <c r="BI398"/>
  <c r="BH398"/>
  <c r="BG398"/>
  <c r="BE398"/>
  <c r="T398"/>
  <c r="R398"/>
  <c r="P398"/>
  <c r="BI392"/>
  <c r="BH392"/>
  <c r="BG392"/>
  <c r="BE392"/>
  <c r="T392"/>
  <c r="R392"/>
  <c r="P392"/>
  <c r="BI390"/>
  <c r="BH390"/>
  <c r="BG390"/>
  <c r="BE390"/>
  <c r="T390"/>
  <c r="R390"/>
  <c r="P390"/>
  <c r="BI384"/>
  <c r="BH384"/>
  <c r="BG384"/>
  <c r="BE384"/>
  <c r="T384"/>
  <c r="R384"/>
  <c r="P384"/>
  <c r="BI378"/>
  <c r="BH378"/>
  <c r="BG378"/>
  <c r="BE378"/>
  <c r="T378"/>
  <c r="R378"/>
  <c r="P378"/>
  <c r="BI376"/>
  <c r="BH376"/>
  <c r="BG376"/>
  <c r="BE376"/>
  <c r="T376"/>
  <c r="R376"/>
  <c r="P376"/>
  <c r="BI372"/>
  <c r="BH372"/>
  <c r="BG372"/>
  <c r="BE372"/>
  <c r="T372"/>
  <c r="R372"/>
  <c r="P372"/>
  <c r="BI366"/>
  <c r="BH366"/>
  <c r="BG366"/>
  <c r="BE366"/>
  <c r="T366"/>
  <c r="R366"/>
  <c r="P366"/>
  <c r="BI360"/>
  <c r="BH360"/>
  <c r="BG360"/>
  <c r="BE360"/>
  <c r="T360"/>
  <c r="R360"/>
  <c r="P360"/>
  <c r="BI356"/>
  <c r="BH356"/>
  <c r="BG356"/>
  <c r="BE356"/>
  <c r="T356"/>
  <c r="R356"/>
  <c r="P356"/>
  <c r="BI354"/>
  <c r="BH354"/>
  <c r="BG354"/>
  <c r="BE354"/>
  <c r="T354"/>
  <c r="R354"/>
  <c r="P354"/>
  <c r="BI352"/>
  <c r="BH352"/>
  <c r="BG352"/>
  <c r="BE352"/>
  <c r="T352"/>
  <c r="R352"/>
  <c r="P352"/>
  <c r="BI350"/>
  <c r="BH350"/>
  <c r="BG350"/>
  <c r="BE350"/>
  <c r="T350"/>
  <c r="R350"/>
  <c r="P350"/>
  <c r="BI349"/>
  <c r="BH349"/>
  <c r="BG349"/>
  <c r="BE349"/>
  <c r="T349"/>
  <c r="R349"/>
  <c r="P349"/>
  <c r="BI345"/>
  <c r="BH345"/>
  <c r="BG345"/>
  <c r="BE345"/>
  <c r="T345"/>
  <c r="R345"/>
  <c r="P345"/>
  <c r="BI341"/>
  <c r="BH341"/>
  <c r="BG341"/>
  <c r="BE341"/>
  <c r="T341"/>
  <c r="R341"/>
  <c r="P341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32"/>
  <c r="BH332"/>
  <c r="BG332"/>
  <c r="BE332"/>
  <c r="T332"/>
  <c r="R332"/>
  <c r="P332"/>
  <c r="BI329"/>
  <c r="BH329"/>
  <c r="BG329"/>
  <c r="BE329"/>
  <c r="T329"/>
  <c r="R329"/>
  <c r="P329"/>
  <c r="BI326"/>
  <c r="BH326"/>
  <c r="BG326"/>
  <c r="BE326"/>
  <c r="T326"/>
  <c r="R326"/>
  <c r="P326"/>
  <c r="BI322"/>
  <c r="BH322"/>
  <c r="BG322"/>
  <c r="BE322"/>
  <c r="T322"/>
  <c r="R322"/>
  <c r="P322"/>
  <c r="BI321"/>
  <c r="BH321"/>
  <c r="BG321"/>
  <c r="BE321"/>
  <c r="T321"/>
  <c r="R321"/>
  <c r="P321"/>
  <c r="BI317"/>
  <c r="BH317"/>
  <c r="BG317"/>
  <c r="BE317"/>
  <c r="T317"/>
  <c r="R317"/>
  <c r="P317"/>
  <c r="BI313"/>
  <c r="BH313"/>
  <c r="BG313"/>
  <c r="BE313"/>
  <c r="T313"/>
  <c r="R313"/>
  <c r="P313"/>
  <c r="BI309"/>
  <c r="BH309"/>
  <c r="BG309"/>
  <c r="BE309"/>
  <c r="T309"/>
  <c r="R309"/>
  <c r="P309"/>
  <c r="BI305"/>
  <c r="BH305"/>
  <c r="BG305"/>
  <c r="BE305"/>
  <c r="T305"/>
  <c r="R305"/>
  <c r="P305"/>
  <c r="BI303"/>
  <c r="BH303"/>
  <c r="BG303"/>
  <c r="BE303"/>
  <c r="T303"/>
  <c r="R303"/>
  <c r="P303"/>
  <c r="BI301"/>
  <c r="BH301"/>
  <c r="BG301"/>
  <c r="BE301"/>
  <c r="T301"/>
  <c r="R301"/>
  <c r="P301"/>
  <c r="BI299"/>
  <c r="BH299"/>
  <c r="BG299"/>
  <c r="BE299"/>
  <c r="T299"/>
  <c r="R299"/>
  <c r="P299"/>
  <c r="BI296"/>
  <c r="BH296"/>
  <c r="BG296"/>
  <c r="BE296"/>
  <c r="T296"/>
  <c r="R296"/>
  <c r="P296"/>
  <c r="BI294"/>
  <c r="BH294"/>
  <c r="BG294"/>
  <c r="BE294"/>
  <c r="T294"/>
  <c r="R294"/>
  <c r="P294"/>
  <c r="BI292"/>
  <c r="BH292"/>
  <c r="BG292"/>
  <c r="BE292"/>
  <c r="T292"/>
  <c r="R292"/>
  <c r="P292"/>
  <c r="BI288"/>
  <c r="BH288"/>
  <c r="BG288"/>
  <c r="BE288"/>
  <c r="T288"/>
  <c r="R288"/>
  <c r="P288"/>
  <c r="BI287"/>
  <c r="BH287"/>
  <c r="BG287"/>
  <c r="BE287"/>
  <c r="T287"/>
  <c r="R287"/>
  <c r="P287"/>
  <c r="BI283"/>
  <c r="BH283"/>
  <c r="BG283"/>
  <c r="BE283"/>
  <c r="T283"/>
  <c r="R283"/>
  <c r="P283"/>
  <c r="BI275"/>
  <c r="BH275"/>
  <c r="BG275"/>
  <c r="BE275"/>
  <c r="T275"/>
  <c r="T267"/>
  <c r="R275"/>
  <c r="R267"/>
  <c r="P275"/>
  <c r="P267"/>
  <c r="BI268"/>
  <c r="BH268"/>
  <c r="BG268"/>
  <c r="BE268"/>
  <c r="T268"/>
  <c r="R268"/>
  <c r="P268"/>
  <c r="BI263"/>
  <c r="BH263"/>
  <c r="BG263"/>
  <c r="BE263"/>
  <c r="T263"/>
  <c r="R263"/>
  <c r="P263"/>
  <c r="BI261"/>
  <c r="BH261"/>
  <c r="BG261"/>
  <c r="BE261"/>
  <c r="T261"/>
  <c r="R261"/>
  <c r="P261"/>
  <c r="BI259"/>
  <c r="BH259"/>
  <c r="BG259"/>
  <c r="BE259"/>
  <c r="T259"/>
  <c r="R259"/>
  <c r="P259"/>
  <c r="BI257"/>
  <c r="BH257"/>
  <c r="BG257"/>
  <c r="BE257"/>
  <c r="T257"/>
  <c r="R257"/>
  <c r="P257"/>
  <c r="BI254"/>
  <c r="BH254"/>
  <c r="BG254"/>
  <c r="BE254"/>
  <c r="T254"/>
  <c r="R254"/>
  <c r="P254"/>
  <c r="BI251"/>
  <c r="BH251"/>
  <c r="BG251"/>
  <c r="BE251"/>
  <c r="T251"/>
  <c r="R251"/>
  <c r="P251"/>
  <c r="BI249"/>
  <c r="BH249"/>
  <c r="BG249"/>
  <c r="BE249"/>
  <c r="T249"/>
  <c r="R249"/>
  <c r="P249"/>
  <c r="BI247"/>
  <c r="BH247"/>
  <c r="BG247"/>
  <c r="BE247"/>
  <c r="T247"/>
  <c r="R247"/>
  <c r="P247"/>
  <c r="BI242"/>
  <c r="BH242"/>
  <c r="BG242"/>
  <c r="BE242"/>
  <c r="T242"/>
  <c r="R242"/>
  <c r="P242"/>
  <c r="BI238"/>
  <c r="BH238"/>
  <c r="BG238"/>
  <c r="BE238"/>
  <c r="T238"/>
  <c r="R238"/>
  <c r="P238"/>
  <c r="BI234"/>
  <c r="BH234"/>
  <c r="BG234"/>
  <c r="BE234"/>
  <c r="T234"/>
  <c r="R234"/>
  <c r="P234"/>
  <c r="BI229"/>
  <c r="BH229"/>
  <c r="BG229"/>
  <c r="BE229"/>
  <c r="T229"/>
  <c r="R229"/>
  <c r="P229"/>
  <c r="BI225"/>
  <c r="BH225"/>
  <c r="BG225"/>
  <c r="BE225"/>
  <c r="T225"/>
  <c r="R225"/>
  <c r="P225"/>
  <c r="BI220"/>
  <c r="BH220"/>
  <c r="BG220"/>
  <c r="BE220"/>
  <c r="T220"/>
  <c r="R220"/>
  <c r="P220"/>
  <c r="BI214"/>
  <c r="BH214"/>
  <c r="BG214"/>
  <c r="BE214"/>
  <c r="T214"/>
  <c r="R214"/>
  <c r="P214"/>
  <c r="BI207"/>
  <c r="BH207"/>
  <c r="BG207"/>
  <c r="BE207"/>
  <c r="T207"/>
  <c r="R207"/>
  <c r="P207"/>
  <c r="BI199"/>
  <c r="BH199"/>
  <c r="BG199"/>
  <c r="BE199"/>
  <c r="T199"/>
  <c r="R199"/>
  <c r="P199"/>
  <c r="BI193"/>
  <c r="BH193"/>
  <c r="BG193"/>
  <c r="BE193"/>
  <c r="T193"/>
  <c r="R193"/>
  <c r="P193"/>
  <c r="BI191"/>
  <c r="BH191"/>
  <c r="BG191"/>
  <c r="BE191"/>
  <c r="T191"/>
  <c r="R191"/>
  <c r="P191"/>
  <c r="BI186"/>
  <c r="BH186"/>
  <c r="BG186"/>
  <c r="BE186"/>
  <c r="T186"/>
  <c r="R186"/>
  <c r="P186"/>
  <c r="BI180"/>
  <c r="BH180"/>
  <c r="BG180"/>
  <c r="BE180"/>
  <c r="T180"/>
  <c r="R180"/>
  <c r="P180"/>
  <c r="BI173"/>
  <c r="BH173"/>
  <c r="BG173"/>
  <c r="BE173"/>
  <c r="T173"/>
  <c r="R173"/>
  <c r="P173"/>
  <c r="BI164"/>
  <c r="BH164"/>
  <c r="BG164"/>
  <c r="BE164"/>
  <c r="T164"/>
  <c r="R164"/>
  <c r="P164"/>
  <c r="BI160"/>
  <c r="BH160"/>
  <c r="BG160"/>
  <c r="BE160"/>
  <c r="T160"/>
  <c r="R160"/>
  <c r="P160"/>
  <c r="BI152"/>
  <c r="BH152"/>
  <c r="BG152"/>
  <c r="BE152"/>
  <c r="T152"/>
  <c r="R152"/>
  <c r="P152"/>
  <c r="BI148"/>
  <c r="BH148"/>
  <c r="BG148"/>
  <c r="BE148"/>
  <c r="T148"/>
  <c r="R148"/>
  <c r="P148"/>
  <c r="BI142"/>
  <c r="BH142"/>
  <c r="BG142"/>
  <c r="BE142"/>
  <c r="T142"/>
  <c r="R142"/>
  <c r="P142"/>
  <c r="BI136"/>
  <c r="BH136"/>
  <c r="BG136"/>
  <c r="BE136"/>
  <c r="T136"/>
  <c r="R136"/>
  <c r="P136"/>
  <c r="BI132"/>
  <c r="BH132"/>
  <c r="BG132"/>
  <c r="BE132"/>
  <c r="T132"/>
  <c r="R132"/>
  <c r="P132"/>
  <c r="BI126"/>
  <c r="BH126"/>
  <c r="BG126"/>
  <c r="BE126"/>
  <c r="T126"/>
  <c r="R126"/>
  <c r="P126"/>
  <c r="BI120"/>
  <c r="BH120"/>
  <c r="BG120"/>
  <c r="BE120"/>
  <c r="T120"/>
  <c r="R120"/>
  <c r="P120"/>
  <c r="BI116"/>
  <c r="BH116"/>
  <c r="BG116"/>
  <c r="BE116"/>
  <c r="T116"/>
  <c r="R116"/>
  <c r="P116"/>
  <c r="BI112"/>
  <c r="BH112"/>
  <c r="BG112"/>
  <c r="BE112"/>
  <c r="T112"/>
  <c r="R112"/>
  <c r="P112"/>
  <c r="BI107"/>
  <c r="BH107"/>
  <c r="BG107"/>
  <c r="BE107"/>
  <c r="T107"/>
  <c r="T106"/>
  <c r="R107"/>
  <c r="R106"/>
  <c r="P107"/>
  <c r="P106"/>
  <c r="BI99"/>
  <c r="BH99"/>
  <c r="BG99"/>
  <c r="BE99"/>
  <c r="T99"/>
  <c r="T98"/>
  <c r="R99"/>
  <c r="R98"/>
  <c r="P99"/>
  <c r="P98"/>
  <c r="J93"/>
  <c r="J92"/>
  <c r="F92"/>
  <c r="F90"/>
  <c r="E88"/>
  <c r="J55"/>
  <c r="J54"/>
  <c r="F54"/>
  <c r="F52"/>
  <c r="E50"/>
  <c r="J18"/>
  <c r="E18"/>
  <c r="F55"/>
  <c r="J17"/>
  <c r="J12"/>
  <c r="J52"/>
  <c r="E7"/>
  <c r="E86"/>
  <c i="4" r="J37"/>
  <c r="J36"/>
  <c i="1" r="AY57"/>
  <c i="4" r="J35"/>
  <c i="1" r="AX57"/>
  <c i="4" r="BI84"/>
  <c r="BH84"/>
  <c r="BG84"/>
  <c r="BE84"/>
  <c r="T84"/>
  <c r="T83"/>
  <c r="T82"/>
  <c r="T81"/>
  <c r="R84"/>
  <c r="R83"/>
  <c r="R82"/>
  <c r="R81"/>
  <c r="P84"/>
  <c r="P83"/>
  <c r="P82"/>
  <c r="P81"/>
  <c i="1" r="AU57"/>
  <c i="4" r="J78"/>
  <c r="J77"/>
  <c r="F77"/>
  <c r="F75"/>
  <c r="E73"/>
  <c r="J55"/>
  <c r="J54"/>
  <c r="F54"/>
  <c r="F52"/>
  <c r="E50"/>
  <c r="J18"/>
  <c r="E18"/>
  <c r="F78"/>
  <c r="J17"/>
  <c r="J12"/>
  <c r="J52"/>
  <c r="E7"/>
  <c r="E48"/>
  <c i="3" r="J37"/>
  <c r="J36"/>
  <c i="1" r="AY56"/>
  <c i="3" r="J35"/>
  <c i="1" r="AX56"/>
  <c i="3" r="BI325"/>
  <c r="BH325"/>
  <c r="BG325"/>
  <c r="BE325"/>
  <c r="T325"/>
  <c r="R325"/>
  <c r="P325"/>
  <c r="BI321"/>
  <c r="BH321"/>
  <c r="BG321"/>
  <c r="BE321"/>
  <c r="T321"/>
  <c r="R321"/>
  <c r="P321"/>
  <c r="BI317"/>
  <c r="BH317"/>
  <c r="BG317"/>
  <c r="BE317"/>
  <c r="T317"/>
  <c r="R317"/>
  <c r="P317"/>
  <c r="BI315"/>
  <c r="BH315"/>
  <c r="BG315"/>
  <c r="BE315"/>
  <c r="T315"/>
  <c r="R315"/>
  <c r="P315"/>
  <c r="BI313"/>
  <c r="BH313"/>
  <c r="BG313"/>
  <c r="BE313"/>
  <c r="T313"/>
  <c r="R313"/>
  <c r="P313"/>
  <c r="BI311"/>
  <c r="BH311"/>
  <c r="BG311"/>
  <c r="BE311"/>
  <c r="T311"/>
  <c r="R311"/>
  <c r="P311"/>
  <c r="BI307"/>
  <c r="BH307"/>
  <c r="BG307"/>
  <c r="BE307"/>
  <c r="T307"/>
  <c r="R307"/>
  <c r="P307"/>
  <c r="BI303"/>
  <c r="BH303"/>
  <c r="BG303"/>
  <c r="BE303"/>
  <c r="T303"/>
  <c r="R303"/>
  <c r="P303"/>
  <c r="BI299"/>
  <c r="BH299"/>
  <c r="BG299"/>
  <c r="BE299"/>
  <c r="T299"/>
  <c r="R299"/>
  <c r="P299"/>
  <c r="BI295"/>
  <c r="BH295"/>
  <c r="BG295"/>
  <c r="BE295"/>
  <c r="T295"/>
  <c r="R295"/>
  <c r="P295"/>
  <c r="BI291"/>
  <c r="BH291"/>
  <c r="BG291"/>
  <c r="BE291"/>
  <c r="T291"/>
  <c r="R291"/>
  <c r="P291"/>
  <c r="BI287"/>
  <c r="BH287"/>
  <c r="BG287"/>
  <c r="BE287"/>
  <c r="T287"/>
  <c r="R287"/>
  <c r="P287"/>
  <c r="BI283"/>
  <c r="BH283"/>
  <c r="BG283"/>
  <c r="BE283"/>
  <c r="T283"/>
  <c r="R283"/>
  <c r="P283"/>
  <c r="BI279"/>
  <c r="BH279"/>
  <c r="BG279"/>
  <c r="BE279"/>
  <c r="T279"/>
  <c r="R279"/>
  <c r="P279"/>
  <c r="BI276"/>
  <c r="BH276"/>
  <c r="BG276"/>
  <c r="BE276"/>
  <c r="T276"/>
  <c r="R276"/>
  <c r="P276"/>
  <c r="BI271"/>
  <c r="BH271"/>
  <c r="BG271"/>
  <c r="BE271"/>
  <c r="T271"/>
  <c r="R271"/>
  <c r="P271"/>
  <c r="BI267"/>
  <c r="BH267"/>
  <c r="BG267"/>
  <c r="BE267"/>
  <c r="T267"/>
  <c r="R267"/>
  <c r="P267"/>
  <c r="BI260"/>
  <c r="BH260"/>
  <c r="BG260"/>
  <c r="BE260"/>
  <c r="T260"/>
  <c r="R260"/>
  <c r="P260"/>
  <c r="BI256"/>
  <c r="BH256"/>
  <c r="BG256"/>
  <c r="BE256"/>
  <c r="T256"/>
  <c r="R256"/>
  <c r="P256"/>
  <c r="BI252"/>
  <c r="BH252"/>
  <c r="BG252"/>
  <c r="BE252"/>
  <c r="T252"/>
  <c r="R252"/>
  <c r="P252"/>
  <c r="BI248"/>
  <c r="BH248"/>
  <c r="BG248"/>
  <c r="BE248"/>
  <c r="T248"/>
  <c r="R248"/>
  <c r="P248"/>
  <c r="BI244"/>
  <c r="BH244"/>
  <c r="BG244"/>
  <c r="BE244"/>
  <c r="T244"/>
  <c r="R244"/>
  <c r="P244"/>
  <c r="BI240"/>
  <c r="BH240"/>
  <c r="BG240"/>
  <c r="BE240"/>
  <c r="T240"/>
  <c r="R240"/>
  <c r="P240"/>
  <c r="BI236"/>
  <c r="BH236"/>
  <c r="BG236"/>
  <c r="BE236"/>
  <c r="T236"/>
  <c r="R236"/>
  <c r="P236"/>
  <c r="BI232"/>
  <c r="BH232"/>
  <c r="BG232"/>
  <c r="BE232"/>
  <c r="T232"/>
  <c r="R232"/>
  <c r="P232"/>
  <c r="BI228"/>
  <c r="BH228"/>
  <c r="BG228"/>
  <c r="BE228"/>
  <c r="T228"/>
  <c r="R228"/>
  <c r="P228"/>
  <c r="BI224"/>
  <c r="BH224"/>
  <c r="BG224"/>
  <c r="BE224"/>
  <c r="T224"/>
  <c r="R224"/>
  <c r="P224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0"/>
  <c r="BH210"/>
  <c r="BG210"/>
  <c r="BE210"/>
  <c r="T210"/>
  <c r="R210"/>
  <c r="P210"/>
  <c r="BI206"/>
  <c r="BH206"/>
  <c r="BG206"/>
  <c r="BE206"/>
  <c r="T206"/>
  <c r="R206"/>
  <c r="P206"/>
  <c r="BI202"/>
  <c r="BH202"/>
  <c r="BG202"/>
  <c r="BE202"/>
  <c r="T202"/>
  <c r="R202"/>
  <c r="P202"/>
  <c r="BI194"/>
  <c r="BH194"/>
  <c r="BG194"/>
  <c r="BE194"/>
  <c r="T194"/>
  <c r="R194"/>
  <c r="P194"/>
  <c r="BI190"/>
  <c r="BH190"/>
  <c r="BG190"/>
  <c r="BE190"/>
  <c r="T190"/>
  <c r="R190"/>
  <c r="P190"/>
  <c r="BI186"/>
  <c r="BH186"/>
  <c r="BG186"/>
  <c r="BE186"/>
  <c r="T186"/>
  <c r="R186"/>
  <c r="P186"/>
  <c r="BI182"/>
  <c r="BH182"/>
  <c r="BG182"/>
  <c r="BE182"/>
  <c r="T182"/>
  <c r="R182"/>
  <c r="P182"/>
  <c r="BI178"/>
  <c r="BH178"/>
  <c r="BG178"/>
  <c r="BE178"/>
  <c r="T178"/>
  <c r="R178"/>
  <c r="P178"/>
  <c r="BI174"/>
  <c r="BH174"/>
  <c r="BG174"/>
  <c r="BE174"/>
  <c r="T174"/>
  <c r="R174"/>
  <c r="P174"/>
  <c r="BI173"/>
  <c r="BH173"/>
  <c r="BG173"/>
  <c r="BE173"/>
  <c r="T173"/>
  <c r="R173"/>
  <c r="P173"/>
  <c r="BI169"/>
  <c r="BH169"/>
  <c r="BG169"/>
  <c r="BE169"/>
  <c r="T169"/>
  <c r="R169"/>
  <c r="P169"/>
  <c r="BI168"/>
  <c r="BH168"/>
  <c r="BG168"/>
  <c r="BE168"/>
  <c r="T168"/>
  <c r="R168"/>
  <c r="P168"/>
  <c r="BI164"/>
  <c r="BH164"/>
  <c r="BG164"/>
  <c r="BE164"/>
  <c r="T164"/>
  <c r="R164"/>
  <c r="P164"/>
  <c r="BI160"/>
  <c r="BH160"/>
  <c r="BG160"/>
  <c r="BE160"/>
  <c r="T160"/>
  <c r="R160"/>
  <c r="P160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7"/>
  <c r="BH147"/>
  <c r="BG147"/>
  <c r="BE147"/>
  <c r="T147"/>
  <c r="R147"/>
  <c r="P147"/>
  <c r="BI143"/>
  <c r="BH143"/>
  <c r="BG143"/>
  <c r="BE143"/>
  <c r="T143"/>
  <c r="R143"/>
  <c r="P143"/>
  <c r="BI138"/>
  <c r="BH138"/>
  <c r="BG138"/>
  <c r="BE138"/>
  <c r="T138"/>
  <c r="R138"/>
  <c r="P138"/>
  <c r="BI134"/>
  <c r="BH134"/>
  <c r="BG134"/>
  <c r="BE134"/>
  <c r="T134"/>
  <c r="R134"/>
  <c r="P134"/>
  <c r="BI130"/>
  <c r="BH130"/>
  <c r="BG130"/>
  <c r="BE130"/>
  <c r="T130"/>
  <c r="R130"/>
  <c r="P130"/>
  <c r="BI126"/>
  <c r="BH126"/>
  <c r="BG126"/>
  <c r="BE126"/>
  <c r="T126"/>
  <c r="R126"/>
  <c r="P126"/>
  <c r="BI122"/>
  <c r="BH122"/>
  <c r="BG122"/>
  <c r="BE122"/>
  <c r="T122"/>
  <c r="R122"/>
  <c r="P122"/>
  <c r="BI118"/>
  <c r="BH118"/>
  <c r="BG118"/>
  <c r="BE118"/>
  <c r="T118"/>
  <c r="R118"/>
  <c r="P118"/>
  <c r="BI112"/>
  <c r="BH112"/>
  <c r="BG112"/>
  <c r="BE112"/>
  <c r="T112"/>
  <c r="R112"/>
  <c r="P112"/>
  <c r="BI108"/>
  <c r="BH108"/>
  <c r="BG108"/>
  <c r="BE108"/>
  <c r="T108"/>
  <c r="R108"/>
  <c r="P108"/>
  <c r="BI104"/>
  <c r="BH104"/>
  <c r="BG104"/>
  <c r="BE104"/>
  <c r="T104"/>
  <c r="R104"/>
  <c r="P104"/>
  <c r="BI100"/>
  <c r="BH100"/>
  <c r="BG100"/>
  <c r="BE100"/>
  <c r="T100"/>
  <c r="R100"/>
  <c r="P100"/>
  <c r="BI96"/>
  <c r="BH96"/>
  <c r="BG96"/>
  <c r="BE96"/>
  <c r="T96"/>
  <c r="R96"/>
  <c r="P96"/>
  <c r="BI93"/>
  <c r="BH93"/>
  <c r="BG93"/>
  <c r="BE93"/>
  <c r="T93"/>
  <c r="R93"/>
  <c r="P93"/>
  <c r="BI91"/>
  <c r="BH91"/>
  <c r="BG91"/>
  <c r="BE91"/>
  <c r="T91"/>
  <c r="R91"/>
  <c r="P91"/>
  <c r="BI89"/>
  <c r="BH89"/>
  <c r="BG89"/>
  <c r="BE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48"/>
  <c i="2" r="J37"/>
  <c r="J36"/>
  <c i="1" r="AY55"/>
  <c i="2" r="J35"/>
  <c i="1" r="AX55"/>
  <c i="2" r="BI515"/>
  <c r="BH515"/>
  <c r="BG515"/>
  <c r="BE515"/>
  <c r="T515"/>
  <c r="R515"/>
  <c r="P515"/>
  <c r="BI505"/>
  <c r="BH505"/>
  <c r="BG505"/>
  <c r="BE505"/>
  <c r="T505"/>
  <c r="R505"/>
  <c r="P505"/>
  <c r="BI497"/>
  <c r="BH497"/>
  <c r="BG497"/>
  <c r="BE497"/>
  <c r="T497"/>
  <c r="R497"/>
  <c r="P497"/>
  <c r="BI489"/>
  <c r="BH489"/>
  <c r="BG489"/>
  <c r="BE489"/>
  <c r="T489"/>
  <c r="R489"/>
  <c r="P489"/>
  <c r="BI484"/>
  <c r="BH484"/>
  <c r="BG484"/>
  <c r="BE484"/>
  <c r="T484"/>
  <c r="R484"/>
  <c r="P484"/>
  <c r="BI480"/>
  <c r="BH480"/>
  <c r="BG480"/>
  <c r="BE480"/>
  <c r="T480"/>
  <c r="R480"/>
  <c r="P480"/>
  <c r="BI476"/>
  <c r="BH476"/>
  <c r="BG476"/>
  <c r="BE476"/>
  <c r="T476"/>
  <c r="R476"/>
  <c r="P476"/>
  <c r="BI474"/>
  <c r="BH474"/>
  <c r="BG474"/>
  <c r="BE474"/>
  <c r="T474"/>
  <c r="R474"/>
  <c r="P474"/>
  <c r="BI472"/>
  <c r="BH472"/>
  <c r="BG472"/>
  <c r="BE472"/>
  <c r="T472"/>
  <c r="R472"/>
  <c r="P472"/>
  <c r="BI470"/>
  <c r="BH470"/>
  <c r="BG470"/>
  <c r="BE470"/>
  <c r="T470"/>
  <c r="R470"/>
  <c r="P470"/>
  <c r="BI466"/>
  <c r="BH466"/>
  <c r="BG466"/>
  <c r="BE466"/>
  <c r="T466"/>
  <c r="R466"/>
  <c r="P466"/>
  <c r="BI463"/>
  <c r="BH463"/>
  <c r="BG463"/>
  <c r="BE463"/>
  <c r="T463"/>
  <c r="R463"/>
  <c r="P463"/>
  <c r="BI460"/>
  <c r="BH460"/>
  <c r="BG460"/>
  <c r="BE460"/>
  <c r="T460"/>
  <c r="R460"/>
  <c r="P460"/>
  <c r="BI458"/>
  <c r="BH458"/>
  <c r="BG458"/>
  <c r="BE458"/>
  <c r="T458"/>
  <c r="R458"/>
  <c r="P458"/>
  <c r="BI450"/>
  <c r="BH450"/>
  <c r="BG450"/>
  <c r="BE450"/>
  <c r="T450"/>
  <c r="R450"/>
  <c r="P450"/>
  <c r="BI444"/>
  <c r="BH444"/>
  <c r="BG444"/>
  <c r="BE444"/>
  <c r="T444"/>
  <c r="R444"/>
  <c r="P444"/>
  <c r="BI442"/>
  <c r="BH442"/>
  <c r="BG442"/>
  <c r="BE442"/>
  <c r="T442"/>
  <c r="R442"/>
  <c r="P442"/>
  <c r="BI438"/>
  <c r="BH438"/>
  <c r="BG438"/>
  <c r="BE438"/>
  <c r="T438"/>
  <c r="R438"/>
  <c r="P438"/>
  <c r="BI430"/>
  <c r="BH430"/>
  <c r="BG430"/>
  <c r="BE430"/>
  <c r="T430"/>
  <c r="R430"/>
  <c r="P430"/>
  <c r="BI422"/>
  <c r="BH422"/>
  <c r="BG422"/>
  <c r="BE422"/>
  <c r="T422"/>
  <c r="R422"/>
  <c r="P422"/>
  <c r="BI414"/>
  <c r="BH414"/>
  <c r="BG414"/>
  <c r="BE414"/>
  <c r="T414"/>
  <c r="R414"/>
  <c r="P414"/>
  <c r="BI410"/>
  <c r="BH410"/>
  <c r="BG410"/>
  <c r="BE410"/>
  <c r="T410"/>
  <c r="R410"/>
  <c r="P410"/>
  <c r="BI408"/>
  <c r="BH408"/>
  <c r="BG408"/>
  <c r="BE408"/>
  <c r="T408"/>
  <c r="R408"/>
  <c r="P408"/>
  <c r="BI406"/>
  <c r="BH406"/>
  <c r="BG406"/>
  <c r="BE406"/>
  <c r="T406"/>
  <c r="R406"/>
  <c r="P406"/>
  <c r="BI404"/>
  <c r="BH404"/>
  <c r="BG404"/>
  <c r="BE404"/>
  <c r="T404"/>
  <c r="R404"/>
  <c r="P404"/>
  <c r="BI398"/>
  <c r="BH398"/>
  <c r="BG398"/>
  <c r="BE398"/>
  <c r="T398"/>
  <c r="R398"/>
  <c r="P398"/>
  <c r="BI392"/>
  <c r="BH392"/>
  <c r="BG392"/>
  <c r="BE392"/>
  <c r="T392"/>
  <c r="R392"/>
  <c r="P392"/>
  <c r="BI386"/>
  <c r="BH386"/>
  <c r="BG386"/>
  <c r="BE386"/>
  <c r="T386"/>
  <c r="R386"/>
  <c r="P386"/>
  <c r="BI384"/>
  <c r="BH384"/>
  <c r="BG384"/>
  <c r="BE384"/>
  <c r="T384"/>
  <c r="R384"/>
  <c r="P384"/>
  <c r="BI378"/>
  <c r="BH378"/>
  <c r="BG378"/>
  <c r="BE378"/>
  <c r="T378"/>
  <c r="R378"/>
  <c r="P378"/>
  <c r="BI372"/>
  <c r="BH372"/>
  <c r="BG372"/>
  <c r="BE372"/>
  <c r="T372"/>
  <c r="R372"/>
  <c r="P372"/>
  <c r="BI370"/>
  <c r="BH370"/>
  <c r="BG370"/>
  <c r="BE370"/>
  <c r="T370"/>
  <c r="R370"/>
  <c r="P370"/>
  <c r="BI366"/>
  <c r="BH366"/>
  <c r="BG366"/>
  <c r="BE366"/>
  <c r="T366"/>
  <c r="R366"/>
  <c r="P366"/>
  <c r="BI360"/>
  <c r="BH360"/>
  <c r="BG360"/>
  <c r="BE360"/>
  <c r="T360"/>
  <c r="R360"/>
  <c r="P360"/>
  <c r="BI354"/>
  <c r="BH354"/>
  <c r="BG354"/>
  <c r="BE354"/>
  <c r="T354"/>
  <c r="R354"/>
  <c r="P354"/>
  <c r="BI350"/>
  <c r="BH350"/>
  <c r="BG350"/>
  <c r="BE350"/>
  <c r="T350"/>
  <c r="R350"/>
  <c r="P350"/>
  <c r="BI348"/>
  <c r="BH348"/>
  <c r="BG348"/>
  <c r="BE348"/>
  <c r="T348"/>
  <c r="R348"/>
  <c r="P348"/>
  <c r="BI346"/>
  <c r="BH346"/>
  <c r="BG346"/>
  <c r="BE346"/>
  <c r="T346"/>
  <c r="R346"/>
  <c r="P346"/>
  <c r="BI344"/>
  <c r="BH344"/>
  <c r="BG344"/>
  <c r="BE344"/>
  <c r="T344"/>
  <c r="R344"/>
  <c r="P344"/>
  <c r="BI343"/>
  <c r="BH343"/>
  <c r="BG343"/>
  <c r="BE343"/>
  <c r="T343"/>
  <c r="R343"/>
  <c r="P343"/>
  <c r="BI339"/>
  <c r="BH339"/>
  <c r="BG339"/>
  <c r="BE339"/>
  <c r="T339"/>
  <c r="R339"/>
  <c r="P339"/>
  <c r="BI335"/>
  <c r="BH335"/>
  <c r="BG335"/>
  <c r="BE335"/>
  <c r="T335"/>
  <c r="R335"/>
  <c r="P335"/>
  <c r="BI333"/>
  <c r="BH333"/>
  <c r="BG333"/>
  <c r="BE333"/>
  <c r="T333"/>
  <c r="R333"/>
  <c r="P333"/>
  <c r="BI331"/>
  <c r="BH331"/>
  <c r="BG331"/>
  <c r="BE331"/>
  <c r="T331"/>
  <c r="R331"/>
  <c r="P331"/>
  <c r="BI329"/>
  <c r="BH329"/>
  <c r="BG329"/>
  <c r="BE329"/>
  <c r="T329"/>
  <c r="R329"/>
  <c r="P329"/>
  <c r="BI326"/>
  <c r="BH326"/>
  <c r="BG326"/>
  <c r="BE326"/>
  <c r="T326"/>
  <c r="R326"/>
  <c r="P326"/>
  <c r="BI323"/>
  <c r="BH323"/>
  <c r="BG323"/>
  <c r="BE323"/>
  <c r="T323"/>
  <c r="R323"/>
  <c r="P323"/>
  <c r="BI320"/>
  <c r="BH320"/>
  <c r="BG320"/>
  <c r="BE320"/>
  <c r="T320"/>
  <c r="R320"/>
  <c r="P320"/>
  <c r="BI316"/>
  <c r="BH316"/>
  <c r="BG316"/>
  <c r="BE316"/>
  <c r="T316"/>
  <c r="R316"/>
  <c r="P316"/>
  <c r="BI315"/>
  <c r="BH315"/>
  <c r="BG315"/>
  <c r="BE315"/>
  <c r="T315"/>
  <c r="R315"/>
  <c r="P315"/>
  <c r="BI311"/>
  <c r="BH311"/>
  <c r="BG311"/>
  <c r="BE311"/>
  <c r="T311"/>
  <c r="R311"/>
  <c r="P311"/>
  <c r="BI307"/>
  <c r="BH307"/>
  <c r="BG307"/>
  <c r="BE307"/>
  <c r="T307"/>
  <c r="R307"/>
  <c r="P307"/>
  <c r="BI303"/>
  <c r="BH303"/>
  <c r="BG303"/>
  <c r="BE303"/>
  <c r="T303"/>
  <c r="R303"/>
  <c r="P303"/>
  <c r="BI299"/>
  <c r="BH299"/>
  <c r="BG299"/>
  <c r="BE299"/>
  <c r="T299"/>
  <c r="R299"/>
  <c r="P299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0"/>
  <c r="BH290"/>
  <c r="BG290"/>
  <c r="BE290"/>
  <c r="T290"/>
  <c r="R290"/>
  <c r="P290"/>
  <c r="BI288"/>
  <c r="BH288"/>
  <c r="BG288"/>
  <c r="BE288"/>
  <c r="T288"/>
  <c r="R288"/>
  <c r="P288"/>
  <c r="BI286"/>
  <c r="BH286"/>
  <c r="BG286"/>
  <c r="BE286"/>
  <c r="T286"/>
  <c r="R286"/>
  <c r="P286"/>
  <c r="BI282"/>
  <c r="BH282"/>
  <c r="BG282"/>
  <c r="BE282"/>
  <c r="T282"/>
  <c r="R282"/>
  <c r="P282"/>
  <c r="BI281"/>
  <c r="BH281"/>
  <c r="BG281"/>
  <c r="BE281"/>
  <c r="T281"/>
  <c r="R281"/>
  <c r="P281"/>
  <c r="BI277"/>
  <c r="BH277"/>
  <c r="BG277"/>
  <c r="BE277"/>
  <c r="T277"/>
  <c r="R277"/>
  <c r="P277"/>
  <c r="BI272"/>
  <c r="BH272"/>
  <c r="BG272"/>
  <c r="BE272"/>
  <c r="T272"/>
  <c r="R272"/>
  <c r="P272"/>
  <c r="BI268"/>
  <c r="BH268"/>
  <c r="BG268"/>
  <c r="BE268"/>
  <c r="T268"/>
  <c r="R268"/>
  <c r="P268"/>
  <c r="BI263"/>
  <c r="BH263"/>
  <c r="BG263"/>
  <c r="BE263"/>
  <c r="T263"/>
  <c r="R263"/>
  <c r="P263"/>
  <c r="BI261"/>
  <c r="BH261"/>
  <c r="BG261"/>
  <c r="BE261"/>
  <c r="T261"/>
  <c r="R261"/>
  <c r="P261"/>
  <c r="BI259"/>
  <c r="BH259"/>
  <c r="BG259"/>
  <c r="BE259"/>
  <c r="T259"/>
  <c r="R259"/>
  <c r="P259"/>
  <c r="BI257"/>
  <c r="BH257"/>
  <c r="BG257"/>
  <c r="BE257"/>
  <c r="T257"/>
  <c r="R257"/>
  <c r="P257"/>
  <c r="BI254"/>
  <c r="BH254"/>
  <c r="BG254"/>
  <c r="BE254"/>
  <c r="T254"/>
  <c r="R254"/>
  <c r="P254"/>
  <c r="BI251"/>
  <c r="BH251"/>
  <c r="BG251"/>
  <c r="BE251"/>
  <c r="T251"/>
  <c r="R251"/>
  <c r="P251"/>
  <c r="BI249"/>
  <c r="BH249"/>
  <c r="BG249"/>
  <c r="BE249"/>
  <c r="T249"/>
  <c r="R249"/>
  <c r="P249"/>
  <c r="BI247"/>
  <c r="BH247"/>
  <c r="BG247"/>
  <c r="BE247"/>
  <c r="T247"/>
  <c r="R247"/>
  <c r="P247"/>
  <c r="BI242"/>
  <c r="BH242"/>
  <c r="BG242"/>
  <c r="BE242"/>
  <c r="T242"/>
  <c r="R242"/>
  <c r="P242"/>
  <c r="BI238"/>
  <c r="BH238"/>
  <c r="BG238"/>
  <c r="BE238"/>
  <c r="T238"/>
  <c r="R238"/>
  <c r="P238"/>
  <c r="BI234"/>
  <c r="BH234"/>
  <c r="BG234"/>
  <c r="BE234"/>
  <c r="T234"/>
  <c r="R234"/>
  <c r="P234"/>
  <c r="BI229"/>
  <c r="BH229"/>
  <c r="BG229"/>
  <c r="BE229"/>
  <c r="T229"/>
  <c r="R229"/>
  <c r="P229"/>
  <c r="BI225"/>
  <c r="BH225"/>
  <c r="BG225"/>
  <c r="BE225"/>
  <c r="T225"/>
  <c r="R225"/>
  <c r="P225"/>
  <c r="BI220"/>
  <c r="BH220"/>
  <c r="BG220"/>
  <c r="BE220"/>
  <c r="T220"/>
  <c r="R220"/>
  <c r="P220"/>
  <c r="BI214"/>
  <c r="BH214"/>
  <c r="BG214"/>
  <c r="BE214"/>
  <c r="T214"/>
  <c r="R214"/>
  <c r="P214"/>
  <c r="BI207"/>
  <c r="BH207"/>
  <c r="BG207"/>
  <c r="BE207"/>
  <c r="T207"/>
  <c r="R207"/>
  <c r="P207"/>
  <c r="BI199"/>
  <c r="BH199"/>
  <c r="BG199"/>
  <c r="BE199"/>
  <c r="T199"/>
  <c r="R199"/>
  <c r="P199"/>
  <c r="BI193"/>
  <c r="BH193"/>
  <c r="BG193"/>
  <c r="BE193"/>
  <c r="T193"/>
  <c r="R193"/>
  <c r="P193"/>
  <c r="BI191"/>
  <c r="BH191"/>
  <c r="BG191"/>
  <c r="BE191"/>
  <c r="T191"/>
  <c r="R191"/>
  <c r="P191"/>
  <c r="BI186"/>
  <c r="BH186"/>
  <c r="BG186"/>
  <c r="BE186"/>
  <c r="T186"/>
  <c r="R186"/>
  <c r="P186"/>
  <c r="BI180"/>
  <c r="BH180"/>
  <c r="BG180"/>
  <c r="BE180"/>
  <c r="T180"/>
  <c r="R180"/>
  <c r="P180"/>
  <c r="BI173"/>
  <c r="BH173"/>
  <c r="BG173"/>
  <c r="BE173"/>
  <c r="T173"/>
  <c r="R173"/>
  <c r="P173"/>
  <c r="BI164"/>
  <c r="BH164"/>
  <c r="BG164"/>
  <c r="BE164"/>
  <c r="T164"/>
  <c r="R164"/>
  <c r="P164"/>
  <c r="BI160"/>
  <c r="BH160"/>
  <c r="BG160"/>
  <c r="BE160"/>
  <c r="T160"/>
  <c r="R160"/>
  <c r="P160"/>
  <c r="BI152"/>
  <c r="BH152"/>
  <c r="BG152"/>
  <c r="BE152"/>
  <c r="T152"/>
  <c r="R152"/>
  <c r="P152"/>
  <c r="BI148"/>
  <c r="BH148"/>
  <c r="BG148"/>
  <c r="BE148"/>
  <c r="T148"/>
  <c r="R148"/>
  <c r="P148"/>
  <c r="BI142"/>
  <c r="BH142"/>
  <c r="BG142"/>
  <c r="BE142"/>
  <c r="T142"/>
  <c r="R142"/>
  <c r="P142"/>
  <c r="BI136"/>
  <c r="BH136"/>
  <c r="BG136"/>
  <c r="BE136"/>
  <c r="T136"/>
  <c r="R136"/>
  <c r="P136"/>
  <c r="BI132"/>
  <c r="BH132"/>
  <c r="BG132"/>
  <c r="BE132"/>
  <c r="T132"/>
  <c r="R132"/>
  <c r="P132"/>
  <c r="BI126"/>
  <c r="BH126"/>
  <c r="BG126"/>
  <c r="BE126"/>
  <c r="T126"/>
  <c r="R126"/>
  <c r="P126"/>
  <c r="BI120"/>
  <c r="BH120"/>
  <c r="BG120"/>
  <c r="BE120"/>
  <c r="T120"/>
  <c r="R120"/>
  <c r="P120"/>
  <c r="BI116"/>
  <c r="BH116"/>
  <c r="BG116"/>
  <c r="BE116"/>
  <c r="T116"/>
  <c r="R116"/>
  <c r="P116"/>
  <c r="BI112"/>
  <c r="BH112"/>
  <c r="BG112"/>
  <c r="BE112"/>
  <c r="T112"/>
  <c r="R112"/>
  <c r="P112"/>
  <c r="BI107"/>
  <c r="BH107"/>
  <c r="BG107"/>
  <c r="BE107"/>
  <c r="T107"/>
  <c r="T106"/>
  <c r="R107"/>
  <c r="R106"/>
  <c r="P107"/>
  <c r="P106"/>
  <c r="BI99"/>
  <c r="BH99"/>
  <c r="BG99"/>
  <c r="BE99"/>
  <c r="T99"/>
  <c r="T98"/>
  <c r="R99"/>
  <c r="R98"/>
  <c r="P99"/>
  <c r="P98"/>
  <c r="J93"/>
  <c r="J92"/>
  <c r="F92"/>
  <c r="F90"/>
  <c r="E88"/>
  <c r="J55"/>
  <c r="J54"/>
  <c r="F54"/>
  <c r="F52"/>
  <c r="E50"/>
  <c r="J18"/>
  <c r="E18"/>
  <c r="F93"/>
  <c r="J17"/>
  <c r="J12"/>
  <c r="J90"/>
  <c r="E7"/>
  <c r="E86"/>
  <c i="1" r="L50"/>
  <c r="AM50"/>
  <c r="AM49"/>
  <c r="L49"/>
  <c r="AM47"/>
  <c r="L47"/>
  <c r="L45"/>
  <c r="L44"/>
  <c i="2" r="J120"/>
  <c i="3" r="J244"/>
  <c r="J236"/>
  <c r="BK190"/>
  <c i="5" r="BK486"/>
  <c r="BK214"/>
  <c r="BK478"/>
  <c r="J268"/>
  <c r="BK404"/>
  <c r="J410"/>
  <c i="6" r="BK126"/>
  <c r="J108"/>
  <c r="BK271"/>
  <c i="8" r="BK106"/>
  <c i="3" r="J206"/>
  <c r="BK164"/>
  <c r="BK93"/>
  <c r="BK186"/>
  <c r="BK147"/>
  <c r="J150"/>
  <c i="5" r="BK251"/>
  <c r="BK259"/>
  <c r="J301"/>
  <c r="J412"/>
  <c r="J249"/>
  <c r="BK503"/>
  <c i="6" r="J156"/>
  <c r="BK210"/>
  <c r="J220"/>
  <c r="BK164"/>
  <c r="J228"/>
  <c i="8" r="J101"/>
  <c i="2" r="J484"/>
  <c r="BK450"/>
  <c r="BK414"/>
  <c r="BK392"/>
  <c r="BK366"/>
  <c r="BK346"/>
  <c r="J297"/>
  <c r="J277"/>
  <c r="J257"/>
  <c r="J229"/>
  <c r="J160"/>
  <c i="3" r="BK325"/>
  <c r="BK143"/>
  <c r="BK100"/>
  <c r="J216"/>
  <c i="5" r="J160"/>
  <c r="BK490"/>
  <c r="BK321"/>
  <c r="BK107"/>
  <c i="6" r="BK264"/>
  <c r="J206"/>
  <c i="8" r="J95"/>
  <c i="3" r="BK276"/>
  <c r="J138"/>
  <c r="J224"/>
  <c i="4" r="F35"/>
  <c i="1" r="BB57"/>
  <c i="5" r="J136"/>
  <c r="J296"/>
  <c r="BK356"/>
  <c i="6" r="BK260"/>
  <c r="BK315"/>
  <c r="BK173"/>
  <c i="2" r="J311"/>
  <c r="BK282"/>
  <c r="J249"/>
  <c r="J164"/>
  <c i="3" r="BK240"/>
  <c r="BK154"/>
  <c r="J313"/>
  <c i="5" r="J478"/>
  <c r="J384"/>
  <c r="J275"/>
  <c r="BK207"/>
  <c r="J511"/>
  <c i="6" r="J182"/>
  <c r="J291"/>
  <c r="BK156"/>
  <c i="2" r="J505"/>
  <c r="J474"/>
  <c r="BK410"/>
  <c r="BK354"/>
  <c r="BK333"/>
  <c r="J286"/>
  <c r="BK229"/>
  <c r="BK160"/>
  <c i="5" r="J329"/>
  <c r="BK335"/>
  <c r="BK299"/>
  <c i="6" r="BK256"/>
  <c r="J130"/>
  <c r="BK89"/>
  <c r="J160"/>
  <c i="2" r="J463"/>
  <c r="J414"/>
  <c r="J370"/>
  <c r="BK329"/>
  <c r="BK293"/>
  <c r="BK254"/>
  <c r="J116"/>
  <c i="3" r="BK216"/>
  <c r="J214"/>
  <c r="BK214"/>
  <c r="J190"/>
  <c i="5" r="BK193"/>
  <c r="BK450"/>
  <c r="BK326"/>
  <c r="J191"/>
  <c r="J132"/>
  <c i="6" r="J96"/>
  <c r="BK329"/>
  <c i="8" r="J86"/>
  <c i="3" r="J315"/>
  <c r="BK248"/>
  <c r="BK313"/>
  <c r="BK108"/>
  <c i="5" r="BK448"/>
  <c r="BK220"/>
  <c r="J120"/>
  <c r="BK398"/>
  <c r="BK482"/>
  <c i="6" r="BK299"/>
  <c r="J307"/>
  <c r="J174"/>
  <c i="7" r="F36"/>
  <c i="1" r="BC60"/>
  <c i="3" r="J256"/>
  <c r="BK244"/>
  <c r="J108"/>
  <c r="J186"/>
  <c i="4" r="F36"/>
  <c i="1" r="BC57"/>
  <c i="5" r="J448"/>
  <c r="J112"/>
  <c r="BK148"/>
  <c r="J292"/>
  <c r="J345"/>
  <c r="J472"/>
  <c i="6" r="J319"/>
  <c r="J118"/>
  <c r="BK283"/>
  <c r="J178"/>
  <c i="7" r="F37"/>
  <c i="2" r="BK476"/>
  <c r="J442"/>
  <c r="J404"/>
  <c r="J386"/>
  <c r="BK350"/>
  <c r="J333"/>
  <c r="BK311"/>
  <c r="J261"/>
  <c r="BK242"/>
  <c r="J193"/>
  <c r="J132"/>
  <c i="3" r="BK287"/>
  <c r="J299"/>
  <c r="J168"/>
  <c i="5" r="J257"/>
  <c r="BK444"/>
  <c r="J436"/>
  <c r="BK112"/>
  <c i="6" r="J240"/>
  <c r="J147"/>
  <c i="2" r="F35"/>
  <c r="J476"/>
  <c r="J444"/>
  <c r="J406"/>
  <c r="BK370"/>
  <c r="BK326"/>
  <c r="BK257"/>
  <c r="BK238"/>
  <c r="J186"/>
  <c i="5" r="J180"/>
  <c r="BK234"/>
  <c r="BK384"/>
  <c r="J503"/>
  <c i="6" r="BK232"/>
  <c r="J218"/>
  <c r="BK287"/>
  <c i="8" r="BK90"/>
  <c i="2" r="BK474"/>
  <c r="J438"/>
  <c r="J354"/>
  <c r="J335"/>
  <c r="BK303"/>
  <c r="BK263"/>
  <c r="BK214"/>
  <c r="BK152"/>
  <c i="3" r="BK220"/>
  <c r="J232"/>
  <c r="BK311"/>
  <c r="J154"/>
  <c i="5" r="J247"/>
  <c r="BK303"/>
  <c r="J341"/>
  <c r="J309"/>
  <c i="6" r="J303"/>
  <c r="J210"/>
  <c r="J91"/>
  <c i="2" r="BK99"/>
  <c i="3" r="BK112"/>
  <c r="J325"/>
  <c r="BK152"/>
  <c r="BK126"/>
  <c i="5" r="BK296"/>
  <c r="J283"/>
  <c r="J116"/>
  <c r="BK341"/>
  <c r="BK152"/>
  <c r="BK142"/>
  <c i="6" r="BK248"/>
  <c r="BK147"/>
  <c i="8" r="J106"/>
  <c i="2" r="J33"/>
  <c r="J220"/>
  <c r="J180"/>
  <c r="J107"/>
  <c i="3" r="J260"/>
  <c r="BK130"/>
  <c r="BK228"/>
  <c i="5" r="BK329"/>
  <c r="BK322"/>
  <c r="BK352"/>
  <c i="6" r="BK228"/>
  <c r="BK91"/>
  <c r="J126"/>
  <c i="3" r="J220"/>
  <c r="BK236"/>
  <c r="BK303"/>
  <c r="J174"/>
  <c i="5" r="J186"/>
  <c r="BK305"/>
  <c r="BK360"/>
  <c r="BK436"/>
  <c i="6" r="BK321"/>
  <c r="J104"/>
  <c r="BK190"/>
  <c i="2" r="BK331"/>
  <c r="BK295"/>
  <c r="J259"/>
  <c r="BK173"/>
  <c i="3" r="BK321"/>
  <c r="BK138"/>
  <c r="BK202"/>
  <c r="J118"/>
  <c i="5" r="BK337"/>
  <c r="BK294"/>
  <c r="J337"/>
  <c r="BK249"/>
  <c r="J126"/>
  <c i="6" r="BK168"/>
  <c r="J194"/>
  <c i="8" r="BK95"/>
  <c i="2" r="BK460"/>
  <c r="BK408"/>
  <c r="J350"/>
  <c r="J331"/>
  <c r="J295"/>
  <c r="BK268"/>
  <c r="J148"/>
  <c i="5" r="J251"/>
  <c r="J99"/>
  <c r="J242"/>
  <c r="J261"/>
  <c i="6" r="J89"/>
  <c r="BK154"/>
  <c i="8" r="J99"/>
  <c i="2" r="J497"/>
  <c r="J458"/>
  <c r="J408"/>
  <c r="J384"/>
  <c r="J326"/>
  <c r="BK286"/>
  <c r="J247"/>
  <c r="BK199"/>
  <c r="BK164"/>
  <c i="3" r="J276"/>
  <c r="BK160"/>
  <c r="BK169"/>
  <c i="5" r="BK263"/>
  <c r="BK410"/>
  <c r="J313"/>
  <c r="BK317"/>
  <c r="BK511"/>
  <c i="6" r="BK202"/>
  <c r="BK143"/>
  <c r="BK280"/>
  <c i="3" r="J89"/>
  <c r="J160"/>
  <c r="BK279"/>
  <c r="J143"/>
  <c i="5" r="BK480"/>
  <c r="J378"/>
  <c r="J164"/>
  <c r="J332"/>
  <c r="J288"/>
  <c i="6" r="BK150"/>
  <c r="BK252"/>
  <c r="BK206"/>
  <c i="3" r="J93"/>
  <c r="J317"/>
  <c r="BK134"/>
  <c r="J240"/>
  <c r="BK182"/>
  <c r="BK96"/>
  <c i="5" r="J148"/>
  <c r="J464"/>
  <c r="BK420"/>
  <c r="BK332"/>
  <c r="J450"/>
  <c r="J372"/>
  <c i="6" r="BK194"/>
  <c r="BK311"/>
  <c r="BK214"/>
  <c r="BK138"/>
  <c i="8" r="BK86"/>
  <c i="2" r="J489"/>
  <c r="BK463"/>
  <c r="BK406"/>
  <c r="BK378"/>
  <c r="J344"/>
  <c r="J329"/>
  <c r="BK299"/>
  <c r="J288"/>
  <c r="J238"/>
  <c r="BK186"/>
  <c r="BK120"/>
  <c i="3" r="BK224"/>
  <c r="BK91"/>
  <c i="4" r="F37"/>
  <c i="1" r="BD57"/>
  <c i="5" r="BK313"/>
  <c r="J390"/>
  <c i="6" r="J321"/>
  <c r="J138"/>
  <c r="J93"/>
  <c i="3" r="BK173"/>
  <c r="J152"/>
  <c r="J134"/>
  <c r="BK210"/>
  <c i="5" r="BK287"/>
  <c r="J207"/>
  <c r="J495"/>
  <c i="6" r="BK240"/>
  <c r="J152"/>
  <c r="J134"/>
  <c i="8" r="BK93"/>
  <c i="2" r="BK277"/>
  <c r="J225"/>
  <c r="BK136"/>
  <c i="3" r="J126"/>
  <c r="J202"/>
  <c r="BK178"/>
  <c i="5" r="BK283"/>
  <c r="BK339"/>
  <c r="J142"/>
  <c r="J339"/>
  <c r="J317"/>
  <c i="6" r="J100"/>
  <c r="BK178"/>
  <c i="8" r="BK97"/>
  <c i="2" r="BK480"/>
  <c r="BK458"/>
  <c r="BK384"/>
  <c r="BK344"/>
  <c r="BK315"/>
  <c r="BK251"/>
  <c r="BK220"/>
  <c r="J126"/>
  <c i="5" r="BK469"/>
  <c r="BK126"/>
  <c r="J469"/>
  <c i="6" r="BK100"/>
  <c r="BK218"/>
  <c i="8" r="BK99"/>
  <c i="2" r="J472"/>
  <c r="BK422"/>
  <c r="J392"/>
  <c r="J320"/>
  <c r="BK272"/>
  <c r="BK225"/>
  <c i="3" r="J311"/>
  <c r="BK89"/>
  <c r="J287"/>
  <c r="BK218"/>
  <c i="5" r="J486"/>
  <c r="BK120"/>
  <c r="BK390"/>
  <c r="J416"/>
  <c i="6" r="BK118"/>
  <c r="BK307"/>
  <c r="J169"/>
  <c i="8" r="J97"/>
  <c i="3" r="BK256"/>
  <c r="BK168"/>
  <c r="J96"/>
  <c i="4" r="BK84"/>
  <c i="5" r="J404"/>
  <c r="BK456"/>
  <c r="J335"/>
  <c r="BK229"/>
  <c i="6" r="BK216"/>
  <c r="BK186"/>
  <c r="J280"/>
  <c i="2" r="F36"/>
  <c i="3" r="BK174"/>
  <c r="J112"/>
  <c i="5" r="J199"/>
  <c r="J366"/>
  <c r="J294"/>
  <c i="6" r="BK134"/>
  <c r="J283"/>
  <c i="7" r="J33"/>
  <c i="1" r="AV60"/>
  <c i="3" r="J91"/>
  <c r="BK118"/>
  <c i="5" r="BK466"/>
  <c r="J305"/>
  <c r="J193"/>
  <c r="J225"/>
  <c i="6" r="BK96"/>
  <c r="J122"/>
  <c r="BK108"/>
  <c i="7" r="J84"/>
  <c i="2" r="J316"/>
  <c r="J272"/>
  <c r="J214"/>
  <c r="BK126"/>
  <c i="3" r="J279"/>
  <c r="J283"/>
  <c r="J178"/>
  <c i="5" r="BK472"/>
  <c r="BK136"/>
  <c r="BK242"/>
  <c i="6" r="J271"/>
  <c r="J216"/>
  <c r="BK104"/>
  <c i="2" r="BK489"/>
  <c r="J466"/>
  <c r="BK386"/>
  <c r="J339"/>
  <c r="BK290"/>
  <c r="J173"/>
  <c i="5" r="J356"/>
  <c r="BK301"/>
  <c r="BK521"/>
  <c i="6" r="BK169"/>
  <c r="BK295"/>
  <c i="7" r="BK84"/>
  <c i="2" r="BK484"/>
  <c r="BK442"/>
  <c r="J398"/>
  <c r="BK360"/>
  <c r="J346"/>
  <c r="J290"/>
  <c r="BK249"/>
  <c r="BK191"/>
  <c r="BK132"/>
  <c i="3" r="J307"/>
  <c r="J321"/>
  <c i="4" r="F33"/>
  <c i="1" r="AZ57"/>
  <c i="5" r="BK164"/>
  <c r="J476"/>
  <c r="J490"/>
  <c i="6" r="J295"/>
  <c r="BK122"/>
  <c i="5" r="J214"/>
  <c r="BK186"/>
  <c r="J234"/>
  <c r="J299"/>
  <c i="6" r="BK220"/>
  <c r="BK319"/>
  <c r="J260"/>
  <c i="8" r="J90"/>
  <c i="2" r="BK497"/>
  <c r="J470"/>
  <c r="BK444"/>
  <c r="J410"/>
  <c r="J360"/>
  <c r="BK339"/>
  <c r="BK316"/>
  <c r="J293"/>
  <c r="J268"/>
  <c r="J251"/>
  <c r="J152"/>
  <c i="3" r="J252"/>
  <c r="J194"/>
  <c r="BK271"/>
  <c i="5" r="J428"/>
  <c r="BK160"/>
  <c r="J238"/>
  <c i="6" r="J224"/>
  <c r="BK182"/>
  <c i="2" r="BK116"/>
  <c i="3" r="J122"/>
  <c r="BK299"/>
  <c r="J169"/>
  <c i="5" r="BK191"/>
  <c r="BK412"/>
  <c r="J444"/>
  <c r="BK464"/>
  <c r="J350"/>
  <c i="6" r="J256"/>
  <c r="BK236"/>
  <c r="J143"/>
  <c i="2" r="J323"/>
  <c r="J263"/>
  <c r="J199"/>
  <c r="BK107"/>
  <c i="3" r="J210"/>
  <c r="BK315"/>
  <c r="J104"/>
  <c i="5" r="BK116"/>
  <c r="BK366"/>
  <c r="J287"/>
  <c r="J376"/>
  <c i="6" r="BK275"/>
  <c r="J150"/>
  <c r="BK160"/>
  <c i="2" r="BK470"/>
  <c r="J422"/>
  <c r="J366"/>
  <c r="BK307"/>
  <c r="BK261"/>
  <c r="F37"/>
  <c i="3" r="J228"/>
  <c r="BK283"/>
  <c r="BK206"/>
  <c r="J182"/>
  <c i="5" r="BK476"/>
  <c r="BK288"/>
  <c r="J349"/>
  <c r="BK275"/>
  <c r="J326"/>
  <c i="6" r="BK291"/>
  <c r="J164"/>
  <c r="BK130"/>
  <c i="8" r="BK103"/>
  <c i="2" r="BK112"/>
  <c i="3" r="BK150"/>
  <c r="BK291"/>
  <c r="J295"/>
  <c r="BK156"/>
  <c i="5" r="J466"/>
  <c r="J321"/>
  <c r="BK350"/>
  <c r="BK376"/>
  <c r="J322"/>
  <c r="BK345"/>
  <c r="BK99"/>
  <c r="BK180"/>
  <c i="6" r="BK317"/>
  <c r="BK152"/>
  <c r="J317"/>
  <c r="J248"/>
  <c i="2" r="BK515"/>
  <c r="BK472"/>
  <c r="J460"/>
  <c r="BK430"/>
  <c r="J372"/>
  <c r="J343"/>
  <c r="BK323"/>
  <c r="J307"/>
  <c r="J282"/>
  <c r="J207"/>
  <c r="J142"/>
  <c i="3" r="BK317"/>
  <c r="BK252"/>
  <c r="J218"/>
  <c r="BK232"/>
  <c i="5" r="BK268"/>
  <c r="J220"/>
  <c r="BK495"/>
  <c i="6" r="J168"/>
  <c r="J244"/>
  <c r="BK93"/>
  <c i="3" r="BK307"/>
  <c r="BK194"/>
  <c i="5" r="J398"/>
  <c r="BK378"/>
  <c r="BK392"/>
  <c r="J521"/>
  <c r="BK225"/>
  <c i="6" r="J315"/>
  <c r="J173"/>
  <c i="8" r="BK101"/>
  <c i="2" r="J303"/>
  <c r="J242"/>
  <c r="J191"/>
  <c i="3" r="BK295"/>
  <c r="J303"/>
  <c r="J267"/>
  <c r="BK122"/>
  <c i="5" r="BK173"/>
  <c r="BK247"/>
  <c r="BK414"/>
  <c r="J420"/>
  <c r="J480"/>
  <c i="6" r="J186"/>
  <c r="J325"/>
  <c i="7" r="F35"/>
  <c i="1" r="BB60"/>
  <c i="2" r="BK438"/>
  <c r="BK398"/>
  <c r="J348"/>
  <c r="BK320"/>
  <c r="BK247"/>
  <c r="BK193"/>
  <c r="J112"/>
  <c i="5" r="J254"/>
  <c r="BK199"/>
  <c r="J392"/>
  <c i="6" r="BK325"/>
  <c r="J311"/>
  <c i="8" r="J93"/>
  <c i="2" r="BK466"/>
  <c r="BK372"/>
  <c r="BK335"/>
  <c r="BK297"/>
  <c r="BK259"/>
  <c r="BK142"/>
  <c i="3" r="J248"/>
  <c r="J271"/>
  <c r="J173"/>
  <c r="J164"/>
  <c i="5" r="BK416"/>
  <c r="J107"/>
  <c r="J173"/>
  <c r="J360"/>
  <c i="6" r="J202"/>
  <c r="J154"/>
  <c r="BK244"/>
  <c i="2" r="F33"/>
  <c i="3" r="J130"/>
  <c i="5" r="BK309"/>
  <c r="J352"/>
  <c r="J152"/>
  <c r="J456"/>
  <c i="6" r="J329"/>
  <c r="J264"/>
  <c i="1" r="AS54"/>
  <c i="3" r="BK260"/>
  <c r="J291"/>
  <c i="5" r="J259"/>
  <c r="BK354"/>
  <c r="J263"/>
  <c r="BK292"/>
  <c i="6" r="J190"/>
  <c r="J236"/>
  <c r="J252"/>
  <c i="2" r="BK288"/>
  <c r="J254"/>
  <c r="J234"/>
  <c r="BK148"/>
  <c i="3" r="BK267"/>
  <c r="J147"/>
  <c i="4" r="J84"/>
  <c i="5" r="J229"/>
  <c r="BK238"/>
  <c r="J414"/>
  <c r="J482"/>
  <c r="BK132"/>
  <c i="6" r="J275"/>
  <c r="BK112"/>
  <c r="BK303"/>
  <c r="J112"/>
  <c i="2" r="J515"/>
  <c r="J430"/>
  <c r="J378"/>
  <c r="BK343"/>
  <c r="J299"/>
  <c r="J281"/>
  <c r="BK207"/>
  <c r="J136"/>
  <c i="5" r="BK428"/>
  <c r="BK372"/>
  <c r="J354"/>
  <c r="BK349"/>
  <c i="6" r="BK174"/>
  <c r="BK224"/>
  <c r="J232"/>
  <c i="2" r="BK505"/>
  <c r="J480"/>
  <c r="J450"/>
  <c r="BK404"/>
  <c r="BK348"/>
  <c r="J315"/>
  <c r="BK281"/>
  <c r="BK234"/>
  <c r="BK180"/>
  <c r="J99"/>
  <c i="3" r="J156"/>
  <c r="BK104"/>
  <c r="J100"/>
  <c i="5" r="J303"/>
  <c r="BK257"/>
  <c r="BK261"/>
  <c r="BK254"/>
  <c i="6" r="J299"/>
  <c r="J214"/>
  <c r="J287"/>
  <c i="8" r="J103"/>
  <c i="5" l="1" r="P192"/>
  <c r="R256"/>
  <c r="P282"/>
  <c r="R308"/>
  <c r="R359"/>
  <c r="P494"/>
  <c i="6" r="T223"/>
  <c i="3" r="R99"/>
  <c r="R223"/>
  <c i="5" r="BK192"/>
  <c r="J192"/>
  <c r="J64"/>
  <c r="BK246"/>
  <c r="J246"/>
  <c r="J65"/>
  <c r="BK316"/>
  <c r="J316"/>
  <c r="J71"/>
  <c r="P359"/>
  <c r="T494"/>
  <c i="6" r="BK159"/>
  <c r="J159"/>
  <c r="J64"/>
  <c i="2" r="BK111"/>
  <c r="J111"/>
  <c r="J63"/>
  <c r="T192"/>
  <c r="R246"/>
  <c r="P267"/>
  <c r="R267"/>
  <c r="BK302"/>
  <c r="J302"/>
  <c r="J70"/>
  <c r="BK310"/>
  <c r="J310"/>
  <c r="J71"/>
  <c r="R338"/>
  <c r="P413"/>
  <c r="T488"/>
  <c i="3" r="BK99"/>
  <c r="BK223"/>
  <c r="J223"/>
  <c r="J65"/>
  <c r="T320"/>
  <c i="5" r="R111"/>
  <c r="T246"/>
  <c r="BK282"/>
  <c r="J282"/>
  <c r="J69"/>
  <c r="BK308"/>
  <c r="J308"/>
  <c r="J70"/>
  <c r="BK359"/>
  <c r="J359"/>
  <c r="J73"/>
  <c r="R494"/>
  <c i="6" r="P88"/>
  <c r="P87"/>
  <c r="R88"/>
  <c r="R87"/>
  <c r="P223"/>
  <c i="8" r="P89"/>
  <c r="P84"/>
  <c r="P83"/>
  <c i="1" r="AU61"/>
  <c i="2" r="R111"/>
  <c r="BK246"/>
  <c r="J246"/>
  <c r="J65"/>
  <c r="T246"/>
  <c r="P276"/>
  <c r="P310"/>
  <c r="P338"/>
  <c r="T353"/>
  <c i="3" r="R88"/>
  <c r="R87"/>
  <c r="BK159"/>
  <c r="J159"/>
  <c r="J64"/>
  <c r="R159"/>
  <c r="BK320"/>
  <c r="J320"/>
  <c r="J66"/>
  <c i="5" r="BK111"/>
  <c r="J111"/>
  <c r="J63"/>
  <c r="BK256"/>
  <c r="J256"/>
  <c r="J66"/>
  <c r="R282"/>
  <c r="P308"/>
  <c r="BK344"/>
  <c r="J344"/>
  <c r="J72"/>
  <c r="BK419"/>
  <c r="J419"/>
  <c r="J74"/>
  <c r="BK485"/>
  <c r="J485"/>
  <c r="J75"/>
  <c i="6" r="T88"/>
  <c r="T87"/>
  <c r="R223"/>
  <c i="2" r="P111"/>
  <c r="P192"/>
  <c r="T256"/>
  <c r="R276"/>
  <c r="T302"/>
  <c r="P353"/>
  <c r="BK413"/>
  <c r="J413"/>
  <c r="J74"/>
  <c r="R488"/>
  <c i="5" r="T111"/>
  <c r="T256"/>
  <c r="T282"/>
  <c r="T308"/>
  <c r="T359"/>
  <c r="BK494"/>
  <c r="J494"/>
  <c r="J76"/>
  <c i="6" r="T99"/>
  <c r="P159"/>
  <c r="BK324"/>
  <c r="J324"/>
  <c r="J66"/>
  <c i="2" r="R192"/>
  <c r="P256"/>
  <c r="BK276"/>
  <c r="J276"/>
  <c r="J69"/>
  <c r="R310"/>
  <c r="BK338"/>
  <c r="J338"/>
  <c r="J72"/>
  <c r="R353"/>
  <c r="BK479"/>
  <c r="J479"/>
  <c r="J75"/>
  <c r="P479"/>
  <c r="R479"/>
  <c r="T479"/>
  <c i="3" r="BK88"/>
  <c r="J88"/>
  <c r="J61"/>
  <c r="P99"/>
  <c r="P223"/>
  <c r="P320"/>
  <c i="5" r="R192"/>
  <c r="P256"/>
  <c r="T316"/>
  <c r="R344"/>
  <c r="R419"/>
  <c r="R485"/>
  <c i="6" r="BK88"/>
  <c r="J88"/>
  <c r="J61"/>
  <c r="R99"/>
  <c r="R159"/>
  <c r="P324"/>
  <c i="8" r="BK89"/>
  <c r="J89"/>
  <c r="J62"/>
  <c i="2" r="BK192"/>
  <c r="J192"/>
  <c r="J64"/>
  <c r="BK256"/>
  <c r="J256"/>
  <c r="J66"/>
  <c r="T276"/>
  <c r="R302"/>
  <c r="BK353"/>
  <c r="J353"/>
  <c r="J73"/>
  <c r="T413"/>
  <c r="P488"/>
  <c i="3" r="T88"/>
  <c r="T87"/>
  <c r="P159"/>
  <c r="T159"/>
  <c r="R320"/>
  <c i="5" r="P111"/>
  <c r="R246"/>
  <c r="R316"/>
  <c r="T344"/>
  <c r="P419"/>
  <c r="P485"/>
  <c i="6" r="BK99"/>
  <c r="BK223"/>
  <c r="J223"/>
  <c r="J65"/>
  <c r="R324"/>
  <c i="8" r="T89"/>
  <c r="T84"/>
  <c r="T83"/>
  <c i="2" r="T111"/>
  <c r="T97"/>
  <c r="P246"/>
  <c r="R256"/>
  <c r="BK267"/>
  <c r="J267"/>
  <c r="J68"/>
  <c r="T267"/>
  <c r="P302"/>
  <c r="T310"/>
  <c r="T338"/>
  <c r="R413"/>
  <c r="BK488"/>
  <c r="J488"/>
  <c r="J76"/>
  <c i="3" r="P88"/>
  <c r="P87"/>
  <c r="T99"/>
  <c r="T223"/>
  <c i="5" r="T192"/>
  <c r="P246"/>
  <c r="P316"/>
  <c r="P344"/>
  <c r="T419"/>
  <c r="T485"/>
  <c i="6" r="P99"/>
  <c r="P98"/>
  <c r="P86"/>
  <c i="1" r="AU59"/>
  <c i="6" r="T159"/>
  <c r="T324"/>
  <c i="8" r="R89"/>
  <c r="R84"/>
  <c r="R83"/>
  <c i="7" r="BK83"/>
  <c r="BK82"/>
  <c r="J82"/>
  <c r="J60"/>
  <c i="5" r="BK98"/>
  <c i="2" r="BK106"/>
  <c r="J106"/>
  <c r="J62"/>
  <c i="8" r="BK105"/>
  <c r="J105"/>
  <c r="J63"/>
  <c i="4" r="BK83"/>
  <c r="J83"/>
  <c r="J61"/>
  <c i="2" r="BK98"/>
  <c r="J98"/>
  <c r="J61"/>
  <c i="5" r="BK267"/>
  <c r="J267"/>
  <c r="J68"/>
  <c r="BK106"/>
  <c r="J106"/>
  <c r="J62"/>
  <c i="8" r="BK85"/>
  <c r="J85"/>
  <c r="J61"/>
  <c r="BF93"/>
  <c r="J77"/>
  <c i="7" r="BK81"/>
  <c r="J81"/>
  <c i="8" r="BF95"/>
  <c r="BF99"/>
  <c r="BF101"/>
  <c r="BF106"/>
  <c i="7" r="J83"/>
  <c r="J61"/>
  <c i="8" r="E73"/>
  <c r="F80"/>
  <c r="BF103"/>
  <c r="BF86"/>
  <c r="BF90"/>
  <c r="BF97"/>
  <c i="7" r="F78"/>
  <c r="BF84"/>
  <c r="J52"/>
  <c r="E71"/>
  <c i="6" r="J99"/>
  <c r="J63"/>
  <c i="1" r="BD60"/>
  <c i="5" r="J98"/>
  <c r="J61"/>
  <c r="BK266"/>
  <c r="J266"/>
  <c r="J67"/>
  <c i="6" r="J52"/>
  <c r="BF150"/>
  <c r="BF160"/>
  <c r="BF168"/>
  <c r="BF214"/>
  <c r="BF240"/>
  <c r="BF130"/>
  <c r="BF210"/>
  <c r="BF271"/>
  <c r="BF118"/>
  <c r="BF126"/>
  <c r="BF236"/>
  <c r="BF287"/>
  <c r="BF291"/>
  <c r="BF295"/>
  <c r="BF299"/>
  <c r="E76"/>
  <c r="F83"/>
  <c r="BF100"/>
  <c r="BF112"/>
  <c r="BF156"/>
  <c r="BF174"/>
  <c r="BF186"/>
  <c r="BF256"/>
  <c r="BF260"/>
  <c r="BF283"/>
  <c r="BF315"/>
  <c r="BF317"/>
  <c r="BF108"/>
  <c r="BF122"/>
  <c r="BF154"/>
  <c r="BF206"/>
  <c r="BF224"/>
  <c r="BF228"/>
  <c r="BF275"/>
  <c r="BF319"/>
  <c r="BF93"/>
  <c r="BF96"/>
  <c r="BF178"/>
  <c r="BF182"/>
  <c r="BF190"/>
  <c r="BF194"/>
  <c r="BF202"/>
  <c r="BF220"/>
  <c r="BF244"/>
  <c r="BF321"/>
  <c r="BF91"/>
  <c r="BF104"/>
  <c r="BF138"/>
  <c r="BF147"/>
  <c r="BF164"/>
  <c r="BF169"/>
  <c r="BF173"/>
  <c r="BF216"/>
  <c r="BF218"/>
  <c r="BF303"/>
  <c r="BF307"/>
  <c r="BF325"/>
  <c r="BF89"/>
  <c r="BF134"/>
  <c r="BF143"/>
  <c r="BF152"/>
  <c r="BF232"/>
  <c r="BF248"/>
  <c r="BF252"/>
  <c r="BF264"/>
  <c r="BF280"/>
  <c r="BF311"/>
  <c r="BF329"/>
  <c i="5" r="E48"/>
  <c r="BF148"/>
  <c r="BF214"/>
  <c r="BF275"/>
  <c r="BF301"/>
  <c r="BF354"/>
  <c r="BF464"/>
  <c r="BF486"/>
  <c r="BF490"/>
  <c r="BF495"/>
  <c r="BF503"/>
  <c r="BF511"/>
  <c r="BF521"/>
  <c r="J90"/>
  <c r="BF136"/>
  <c r="BF173"/>
  <c r="BF207"/>
  <c r="BF254"/>
  <c r="BF257"/>
  <c r="BF263"/>
  <c r="BF268"/>
  <c r="BF283"/>
  <c r="BF299"/>
  <c r="BF305"/>
  <c r="BF313"/>
  <c r="BF326"/>
  <c r="BF335"/>
  <c r="BF392"/>
  <c r="BF466"/>
  <c r="BF480"/>
  <c r="BF99"/>
  <c r="BF107"/>
  <c r="BF186"/>
  <c r="BF238"/>
  <c r="BF329"/>
  <c r="BF332"/>
  <c r="BF349"/>
  <c r="BF350"/>
  <c r="BF414"/>
  <c r="BF428"/>
  <c r="BF234"/>
  <c r="BF242"/>
  <c r="BF249"/>
  <c r="BF303"/>
  <c r="BF317"/>
  <c r="BF321"/>
  <c r="BF341"/>
  <c r="BF448"/>
  <c r="BF476"/>
  <c r="BF478"/>
  <c r="BF482"/>
  <c r="F93"/>
  <c r="BF116"/>
  <c r="BF120"/>
  <c r="BF126"/>
  <c r="BF132"/>
  <c r="BF164"/>
  <c r="BF180"/>
  <c r="BF193"/>
  <c r="BF225"/>
  <c r="BF251"/>
  <c r="BF259"/>
  <c r="BF294"/>
  <c r="BF339"/>
  <c r="BF372"/>
  <c r="BF376"/>
  <c r="BF378"/>
  <c r="BF384"/>
  <c r="BF444"/>
  <c i="4" r="BK82"/>
  <c r="BK81"/>
  <c r="J81"/>
  <c i="5" r="BF142"/>
  <c r="BF191"/>
  <c r="BF199"/>
  <c r="BF220"/>
  <c r="BF287"/>
  <c r="BF288"/>
  <c r="BF296"/>
  <c r="BF345"/>
  <c r="BF390"/>
  <c r="BF398"/>
  <c r="BF450"/>
  <c r="BF469"/>
  <c r="BF112"/>
  <c r="BF152"/>
  <c r="BF160"/>
  <c r="BF229"/>
  <c r="BF261"/>
  <c r="BF322"/>
  <c r="BF337"/>
  <c r="BF352"/>
  <c r="BF404"/>
  <c r="BF410"/>
  <c r="BF436"/>
  <c r="BF472"/>
  <c r="BF247"/>
  <c r="BF292"/>
  <c r="BF309"/>
  <c r="BF356"/>
  <c r="BF360"/>
  <c r="BF366"/>
  <c r="BF412"/>
  <c r="BF416"/>
  <c r="BF420"/>
  <c r="BF456"/>
  <c i="4" r="BF84"/>
  <c i="3" r="J99"/>
  <c r="J63"/>
  <c i="4" r="F55"/>
  <c i="3" r="BK87"/>
  <c i="4" r="J75"/>
  <c r="E71"/>
  <c i="3" r="J80"/>
  <c r="BF89"/>
  <c r="BF91"/>
  <c r="BF224"/>
  <c r="BF100"/>
  <c r="BF104"/>
  <c r="BF160"/>
  <c r="BF169"/>
  <c r="BF178"/>
  <c r="BF182"/>
  <c r="BF202"/>
  <c r="BF240"/>
  <c r="BF276"/>
  <c r="BF96"/>
  <c r="BF126"/>
  <c r="BF130"/>
  <c r="BF150"/>
  <c r="BF154"/>
  <c r="BF164"/>
  <c r="BF173"/>
  <c r="BF174"/>
  <c r="BF194"/>
  <c r="BF210"/>
  <c r="BF214"/>
  <c r="BF216"/>
  <c r="BF256"/>
  <c r="BF287"/>
  <c r="BF295"/>
  <c r="BF299"/>
  <c r="BF303"/>
  <c r="F55"/>
  <c r="BF168"/>
  <c r="BF307"/>
  <c r="BF321"/>
  <c r="BF325"/>
  <c r="E76"/>
  <c r="BF108"/>
  <c r="BF112"/>
  <c r="BF122"/>
  <c r="BF252"/>
  <c r="BF260"/>
  <c r="BF271"/>
  <c r="BF291"/>
  <c r="BF317"/>
  <c r="BF118"/>
  <c r="BF147"/>
  <c r="BF206"/>
  <c r="BF220"/>
  <c r="BF228"/>
  <c r="BF248"/>
  <c r="BF313"/>
  <c r="BF93"/>
  <c r="BF152"/>
  <c r="BF186"/>
  <c r="BF190"/>
  <c r="BF218"/>
  <c r="BF232"/>
  <c r="BF236"/>
  <c r="BF244"/>
  <c r="BF267"/>
  <c r="BF283"/>
  <c r="BF311"/>
  <c r="BF315"/>
  <c r="BF134"/>
  <c r="BF138"/>
  <c r="BF143"/>
  <c r="BF156"/>
  <c r="BF279"/>
  <c i="1" r="AZ55"/>
  <c r="BC55"/>
  <c r="BB55"/>
  <c i="2" r="E48"/>
  <c r="J52"/>
  <c r="F55"/>
  <c r="BF99"/>
  <c r="BF107"/>
  <c r="BF112"/>
  <c r="BF116"/>
  <c r="BF120"/>
  <c r="BF126"/>
  <c r="BF132"/>
  <c r="BF136"/>
  <c r="BF142"/>
  <c r="BF148"/>
  <c r="BF152"/>
  <c r="BF160"/>
  <c r="BF164"/>
  <c r="BF173"/>
  <c r="BF180"/>
  <c r="BF186"/>
  <c r="BF191"/>
  <c r="BF193"/>
  <c r="BF199"/>
  <c r="BF207"/>
  <c r="BF214"/>
  <c r="BF220"/>
  <c r="BF225"/>
  <c r="BF229"/>
  <c r="BF234"/>
  <c r="BF238"/>
  <c r="BF242"/>
  <c r="BF247"/>
  <c r="BF249"/>
  <c r="BF251"/>
  <c r="BF254"/>
  <c r="BF257"/>
  <c r="BF259"/>
  <c r="BF261"/>
  <c r="BF263"/>
  <c r="BF268"/>
  <c r="BF272"/>
  <c r="BF277"/>
  <c r="BF281"/>
  <c r="BF282"/>
  <c r="BF286"/>
  <c r="BF288"/>
  <c r="BF290"/>
  <c r="BF293"/>
  <c r="BF295"/>
  <c r="BF297"/>
  <c r="BF299"/>
  <c r="BF303"/>
  <c r="BF307"/>
  <c r="BF311"/>
  <c r="BF315"/>
  <c r="BF316"/>
  <c r="BF320"/>
  <c r="BF323"/>
  <c r="BF326"/>
  <c r="BF329"/>
  <c r="BF331"/>
  <c r="BF333"/>
  <c r="BF335"/>
  <c r="BF339"/>
  <c r="BF343"/>
  <c r="BF344"/>
  <c r="BF346"/>
  <c r="BF348"/>
  <c r="BF350"/>
  <c r="BF354"/>
  <c r="BF360"/>
  <c r="BF366"/>
  <c r="BF370"/>
  <c r="BF372"/>
  <c r="BF378"/>
  <c r="BF384"/>
  <c r="BF386"/>
  <c r="BF392"/>
  <c r="BF398"/>
  <c r="BF404"/>
  <c r="BF406"/>
  <c r="BF408"/>
  <c r="BF410"/>
  <c r="BF414"/>
  <c r="BF422"/>
  <c r="BF430"/>
  <c r="BF438"/>
  <c r="BF442"/>
  <c r="BF444"/>
  <c r="BF450"/>
  <c r="BF458"/>
  <c r="BF460"/>
  <c r="BF463"/>
  <c r="BF466"/>
  <c r="BF470"/>
  <c r="BF472"/>
  <c r="BF474"/>
  <c r="BF476"/>
  <c r="BF480"/>
  <c r="BF484"/>
  <c r="BF489"/>
  <c r="BF497"/>
  <c r="BF505"/>
  <c r="BF515"/>
  <c i="1" r="AV55"/>
  <c r="BD55"/>
  <c i="4" r="F34"/>
  <c i="1" r="BA57"/>
  <c i="5" r="F35"/>
  <c i="1" r="BB58"/>
  <c i="7" r="J34"/>
  <c i="1" r="AW60"/>
  <c r="AT60"/>
  <c i="3" r="J33"/>
  <c i="1" r="AV56"/>
  <c i="7" r="F33"/>
  <c i="1" r="AZ60"/>
  <c i="4" r="J33"/>
  <c i="1" r="AV57"/>
  <c i="3" r="F37"/>
  <c i="1" r="BD56"/>
  <c i="3" r="F35"/>
  <c i="1" r="BB56"/>
  <c i="8" r="F35"/>
  <c i="1" r="BB61"/>
  <c i="6" r="F35"/>
  <c i="1" r="BB59"/>
  <c i="5" r="J33"/>
  <c i="1" r="AV58"/>
  <c i="4" r="J30"/>
  <c i="6" r="J33"/>
  <c i="1" r="AV59"/>
  <c i="6" r="F36"/>
  <c i="1" r="BC59"/>
  <c i="6" r="F37"/>
  <c i="1" r="BD59"/>
  <c i="6" r="F33"/>
  <c i="1" r="AZ59"/>
  <c i="5" r="F36"/>
  <c i="1" r="BC58"/>
  <c i="5" r="F37"/>
  <c i="1" r="BD58"/>
  <c i="8" r="F36"/>
  <c i="1" r="BC61"/>
  <c i="8" r="F37"/>
  <c i="1" r="BD61"/>
  <c i="8" r="F33"/>
  <c i="1" r="AZ61"/>
  <c i="3" r="F36"/>
  <c i="1" r="BC56"/>
  <c i="5" r="F33"/>
  <c i="1" r="AZ58"/>
  <c i="7" r="J30"/>
  <c i="3" r="F33"/>
  <c i="1" r="AZ56"/>
  <c i="8" r="J33"/>
  <c i="1" r="AV61"/>
  <c i="5" l="1" r="T97"/>
  <c r="T266"/>
  <c i="2" r="P97"/>
  <c r="R97"/>
  <c i="5" r="P266"/>
  <c i="6" r="BK98"/>
  <c r="J98"/>
  <c r="J62"/>
  <c r="T98"/>
  <c r="T86"/>
  <c i="3" r="BK98"/>
  <c r="J98"/>
  <c r="J62"/>
  <c i="2" r="T266"/>
  <c r="T96"/>
  <c i="5" r="P97"/>
  <c r="P96"/>
  <c i="1" r="AU58"/>
  <c i="6" r="R98"/>
  <c r="R86"/>
  <c i="2" r="R266"/>
  <c r="R96"/>
  <c i="3" r="R98"/>
  <c r="R86"/>
  <c i="5" r="R97"/>
  <c i="3" r="T98"/>
  <c r="T86"/>
  <c i="5" r="R266"/>
  <c i="2" r="P266"/>
  <c r="P96"/>
  <c i="1" r="AU55"/>
  <c i="5" r="BK97"/>
  <c r="J97"/>
  <c r="J60"/>
  <c i="3" r="P98"/>
  <c r="P86"/>
  <c i="1" r="AU56"/>
  <c i="8" r="BK84"/>
  <c r="BK83"/>
  <c r="J83"/>
  <c r="J59"/>
  <c i="2" r="BK266"/>
  <c r="J266"/>
  <c r="J67"/>
  <c r="BK97"/>
  <c r="BK96"/>
  <c r="J96"/>
  <c r="J59"/>
  <c i="6" r="BK87"/>
  <c r="J87"/>
  <c r="J60"/>
  <c i="1" r="AG60"/>
  <c r="AN60"/>
  <c i="7" r="J59"/>
  <c r="J39"/>
  <c i="5" r="BK96"/>
  <c r="J96"/>
  <c r="J59"/>
  <c i="1" r="AG57"/>
  <c i="4" r="J59"/>
  <c r="J82"/>
  <c r="J60"/>
  <c i="3" r="J87"/>
  <c r="J60"/>
  <c r="J34"/>
  <c i="1" r="AW56"/>
  <c r="AT56"/>
  <c r="BC54"/>
  <c r="W32"/>
  <c i="8" r="J34"/>
  <c i="1" r="AW61"/>
  <c r="AT61"/>
  <c i="2" r="J34"/>
  <c i="1" r="AW55"/>
  <c r="AT55"/>
  <c r="AZ54"/>
  <c r="W29"/>
  <c i="7" r="F34"/>
  <c i="1" r="BA60"/>
  <c r="BB54"/>
  <c r="W31"/>
  <c i="5" r="F34"/>
  <c i="1" r="BA58"/>
  <c i="8" r="F34"/>
  <c i="1" r="BA61"/>
  <c r="BD54"/>
  <c r="W33"/>
  <c i="5" r="J34"/>
  <c i="1" r="AW58"/>
  <c r="AT58"/>
  <c i="3" r="F34"/>
  <c i="1" r="BA56"/>
  <c i="2" r="F34"/>
  <c i="1" r="BA55"/>
  <c i="4" r="J34"/>
  <c i="1" r="AW57"/>
  <c r="AT57"/>
  <c r="AN57"/>
  <c i="6" r="F34"/>
  <c i="1" r="BA59"/>
  <c i="6" r="J34"/>
  <c i="1" r="AW59"/>
  <c r="AT59"/>
  <c i="5" l="1" r="R96"/>
  <c r="T96"/>
  <c i="6" r="BK86"/>
  <c r="J86"/>
  <c i="2" r="J97"/>
  <c r="J60"/>
  <c i="3" r="BK86"/>
  <c r="J86"/>
  <c i="8" r="J84"/>
  <c r="J60"/>
  <c i="4" r="J39"/>
  <c i="3" r="J30"/>
  <c i="1" r="AG56"/>
  <c r="AV54"/>
  <c r="AK29"/>
  <c r="AY54"/>
  <c r="AU54"/>
  <c i="8" r="J30"/>
  <c i="1" r="AG61"/>
  <c i="5" r="J30"/>
  <c i="1" r="AG58"/>
  <c i="2" r="J30"/>
  <c i="1" r="AG55"/>
  <c r="AX54"/>
  <c i="6" r="J30"/>
  <c i="1" r="AG59"/>
  <c r="BA54"/>
  <c r="W30"/>
  <c i="8" l="1" r="J39"/>
  <c i="2" r="J39"/>
  <c i="6" r="J39"/>
  <c i="3" r="J39"/>
  <c i="6" r="J59"/>
  <c i="3" r="J59"/>
  <c i="5" r="J39"/>
  <c i="1" r="AN58"/>
  <c r="AN56"/>
  <c r="AN61"/>
  <c r="AN55"/>
  <c r="AN59"/>
  <c r="AG54"/>
  <c r="AK26"/>
  <c r="AW54"/>
  <c r="AK30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<sst xmlns="http://schemas.openxmlformats.org/spreadsheetml/2006/main">
  <si>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</si>
  <si>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</si>
  <si>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</si>
  <si>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</si>
  <si>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</si>
  <si>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{56754fb6-c7a0-48d2-833f-2a17e9c38526}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</si>
  <si>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</si>
  <si>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</si>
  <si>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</si>
  <si>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</si>
  <si>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</si>
  <si>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</si>
  <si>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</si>
  <si>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</si>
  <si>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2022/10/01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</si>
  <si>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</si>
  <si>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</si>
  <si>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stoupacího potrubí č. 1, 4 v BD Čujkovova 32</t>
  </si>
  <si>
    <t>KSO:</t>
  </si>
  <si>
    <t/>
  </si>
  <si>
    <t>CC-CZ:</t>
  </si>
  <si>
    <t>Místo:</t>
  </si>
  <si>
    <t>Ostrava</t>
  </si>
  <si>
    <t>Datum:</t>
  </si>
  <si>
    <t>23. 10. 2022</t>
  </si>
  <si>
    <t>Zadavatel:</t>
  </si>
  <si>
    <t>IČ:</t>
  </si>
  <si>
    <t>Úřad městského obvodu Ostrava Jih</t>
  </si>
  <si>
    <t>DIČ:</t>
  </si>
  <si>
    <t>Uchazeč:</t>
  </si>
  <si>
    <t>Vyplň údaj</t>
  </si>
  <si>
    <t>Projektant:</t>
  </si>
  <si>
    <t>Ing. Petr Fraš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</si>
  <si>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</si>
  <si>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</si>
  <si>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</si>
  <si>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</si>
  <si>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</si>
  <si>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</si>
  <si>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</si>
  <si>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</si>
  <si>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</si>
  <si>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</si>
  <si>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</si>
  <si>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</si>
  <si>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</si>
  <si>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</si>
  <si>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</si>
  <si>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</si>
  <si>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</si>
  <si>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</si>
  <si>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</si>
  <si>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</si>
  <si>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</si>
  <si>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</si>
  <si>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</si>
  <si>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</si>
  <si>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</si>
  <si>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</si>
  <si>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</si>
  <si>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</si>
  <si>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</si>
  <si>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</si>
  <si>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</si>
  <si>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</si>
  <si>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</si>
  <si>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</si>
  <si>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</si>
  <si>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</si>
  <si>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</si>
  <si>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</si>
  <si>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</si>
  <si>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</si>
  <si>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</si>
  <si>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</si>
  <si>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</si>
  <si>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</si>
  <si>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Stoupačka 01 Stavební část</t>
  </si>
  <si>
    <t>STA</t>
  </si>
  <si>
    <t>1</t>
  </si>
  <si>
    <t>{cfcca670-64cc-4a56-a9dd-a470a831be71}</t>
  </si>
  <si>
    <t>02</t>
  </si>
  <si>
    <t>Stoupačka 01 ZTI</t>
  </si>
  <si>
    <t>{dcb2b5ce-0136-4c8a-b4b8-e03bcaf31f95}</t>
  </si>
  <si>
    <t>03</t>
  </si>
  <si>
    <t>Stoupačka 01 Elektroinstalace</t>
  </si>
  <si>
    <t>{25391119-49e0-44d0-be45-9935f01e73c2}</t>
  </si>
  <si>
    <t>04</t>
  </si>
  <si>
    <t>Stoupačka 04 Stavební část</t>
  </si>
  <si>
    <t>{e8b413c5-1954-4178-a95e-3c58077fa68f}</t>
  </si>
  <si>
    <t>05</t>
  </si>
  <si>
    <t>Stoupačka 04 ZTI</t>
  </si>
  <si>
    <t>{df1f4d81-d8a5-40c3-a875-c684673562b8}</t>
  </si>
  <si>
    <t>06</t>
  </si>
  <si>
    <t>Stoupačka 04 Elektroinstalace</t>
  </si>
  <si>
    <t>{0dfa6ff3-e741-4d11-8049-693ed26fbc30}</t>
  </si>
  <si>
    <t>20</t>
  </si>
  <si>
    <t>VRN</t>
  </si>
  <si>
    <t>{069ee528-c8c6-4e54-9130-a1390d1c50ed}</t>
  </si>
  <si>
    <t>KRYCÍ LIST SOUPISU PRACÍ</t>
  </si>
  <si>
    <t>Objekt:</t>
  </si>
  <si>
    <t>01 - Stoupačka 01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</si>
  <si>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</si>
  <si>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</si>
  <si>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</si>
  <si>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</si>
  <si>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</si>
  <si>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</si>
  <si>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</si>
  <si>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</si>
  <si>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</si>
  <si>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</si>
  <si>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</si>
  <si>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</si>
  <si>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</si>
  <si>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</si>
  <si>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</si>
  <si>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</si>
  <si>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</si>
  <si>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</si>
  <si>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</si>
  <si>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</si>
  <si>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</si>
  <si>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</si>
  <si>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</si>
  <si>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</si>
  <si>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</si>
  <si>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</si>
  <si>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</si>
  <si>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</si>
  <si>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</si>
  <si>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</si>
  <si>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</si>
  <si>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</si>
  <si>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</si>
  <si>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</si>
  <si>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</si>
  <si>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</si>
  <si>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</si>
  <si>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</si>
  <si>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</si>
  <si>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</si>
  <si>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342272215</t>
  </si>
  <si>
    <t>Příčky z pórobetonových tvárnic hladkých na tenké maltové lože objemová hmotnost do 500 kg/m3, tloušťka příčky 75 mm</t>
  </si>
  <si>
    <t>m2</t>
  </si>
  <si>
    <t>CS ÚRS 2022 01</t>
  </si>
  <si>
    <t>4</t>
  </si>
  <si>
    <t>2</t>
  </si>
  <si>
    <t>-1742723567</t>
  </si>
  <si>
    <t>Online PSC</t>
  </si>
  <si>
    <t>https://podminky.urs.cz/item/CS_URS_2022_01/342272215</t>
  </si>
  <si>
    <t>VV</t>
  </si>
  <si>
    <t>zdivo koupelna</t>
  </si>
  <si>
    <t>2,6*(0,9+1,63)*7</t>
  </si>
  <si>
    <t>1*5</t>
  </si>
  <si>
    <t>7*2</t>
  </si>
  <si>
    <t>Součet</t>
  </si>
  <si>
    <t>Vodorovné konstrukce</t>
  </si>
  <si>
    <t>411388531</t>
  </si>
  <si>
    <t>Zabetonování otvorů ve stropech nebo v klenbách včetně lešení, bednění, odbednění a výztuže (materiál v ceně) ve stropech železobetonových, tvárnicových a prefabrikovaných</t>
  </si>
  <si>
    <t>m3</t>
  </si>
  <si>
    <t>-1217772893</t>
  </si>
  <si>
    <t>https://podminky.urs.cz/item/CS_URS_2022_01/411388531</t>
  </si>
  <si>
    <t>pro doplnění stropu odbočky kanalizace</t>
  </si>
  <si>
    <t>(0,3*0,5*0,5)*6*2</t>
  </si>
  <si>
    <t>6</t>
  </si>
  <si>
    <t>Úpravy povrchů, podlahy a osazování výplní</t>
  </si>
  <si>
    <t>611131101</t>
  </si>
  <si>
    <t>Podkladní a spojovací vrstva vnitřních omítaných ploch cementový postřik nanášený ručně celoplošně stropů</t>
  </si>
  <si>
    <t>-1789644232</t>
  </si>
  <si>
    <t>https://podminky.urs.cz/item/CS_URS_2022_01/611131101</t>
  </si>
  <si>
    <t>omítka koupelen</t>
  </si>
  <si>
    <t>1,48*1,63*7</t>
  </si>
  <si>
    <t>611321141</t>
  </si>
  <si>
    <t>Omítka vápenocementová vnitřních ploch nanášená ručně dvouvrstvá, tloušťky jádrové omítky do 10 mm a tloušťky štuku do 3 mm štuková vodorovných konstrukcí stropů rovných</t>
  </si>
  <si>
    <t>169817117</t>
  </si>
  <si>
    <t>https://podminky.urs.cz/item/CS_URS_2022_01/611321141</t>
  </si>
  <si>
    <t>5</t>
  </si>
  <si>
    <t>612131101</t>
  </si>
  <si>
    <t>Podkladní a spojovací vrstva vnitřních omítaných ploch cementový postřik nanášený ručně celoplošně stěn</t>
  </si>
  <si>
    <t>-58952422</t>
  </si>
  <si>
    <t>https://podminky.urs.cz/item/CS_URS_2022_01/612131101</t>
  </si>
  <si>
    <t>omítka stěn</t>
  </si>
  <si>
    <t>2,5*(1,48+1,48+1,63+1,63+1,6)*7-0,6*2*7</t>
  </si>
  <si>
    <t>612131121</t>
  </si>
  <si>
    <t>Podkladní a spojovací vrstva vnitřních omítaných ploch penetrace disperzní nanášená ručně stěn</t>
  </si>
  <si>
    <t>-267921174</t>
  </si>
  <si>
    <t>https://podminky.urs.cz/item/CS_URS_2022_01/612131121</t>
  </si>
  <si>
    <t>7</t>
  </si>
  <si>
    <t>612135101</t>
  </si>
  <si>
    <t>Hrubá výplň rýh maltou jakékoli šířky rýhy ve stěnách</t>
  </si>
  <si>
    <t>1472637579</t>
  </si>
  <si>
    <t>https://podminky.urs.cz/item/CS_URS_2022_01/612135101</t>
  </si>
  <si>
    <t>výplň rýh po instalacích</t>
  </si>
  <si>
    <t>8*7*0,1</t>
  </si>
  <si>
    <t>8</t>
  </si>
  <si>
    <t>612142001</t>
  </si>
  <si>
    <t>Potažení vnitřních ploch pletivem v ploše nebo pruzích, na plném podkladu sklovláknitým vtlačením do tmelu stěn</t>
  </si>
  <si>
    <t>71467367</t>
  </si>
  <si>
    <t>https://podminky.urs.cz/item/CS_URS_2022_01/612142001</t>
  </si>
  <si>
    <t>stoupačka 2</t>
  </si>
  <si>
    <t>9</t>
  </si>
  <si>
    <t>612321121</t>
  </si>
  <si>
    <t>Omítka vápenocementová vnitřních ploch nanášená ručně jednovrstvá, tloušťky do 10 mm hladká svislých konstrukcí stěn</t>
  </si>
  <si>
    <t>-2037991234</t>
  </si>
  <si>
    <t>https://podminky.urs.cz/item/CS_URS_2022_01/612321121</t>
  </si>
  <si>
    <t>Pod obklad</t>
  </si>
  <si>
    <t>2,0*(1,48+1,48+1,63+1,63+1,6)*7-0,6*2*7</t>
  </si>
  <si>
    <t>10</t>
  </si>
  <si>
    <t>612321141</t>
  </si>
  <si>
    <t>Omítka vápenocementová vnitřních ploch nanášená ručně dvouvrstvá, tloušťky jádrové omítky do 10 mm a tloušťky štuku do 3 mm štuková svislých konstrukcí stěn</t>
  </si>
  <si>
    <t>-603659992</t>
  </si>
  <si>
    <t>https://podminky.urs.cz/item/CS_URS_2022_01/612321141</t>
  </si>
  <si>
    <t>Mimo obklad</t>
  </si>
  <si>
    <t>0,5*(1,48+1,48+1,63+1,63+1,6)*7</t>
  </si>
  <si>
    <t>11</t>
  </si>
  <si>
    <t>612321191</t>
  </si>
  <si>
    <t>Omítka vápenocementová vnitřních ploch nanášená ručně Příplatek k cenám za každých dalších i započatých 5 mm tloušťky omítky přes 10 mm stěn</t>
  </si>
  <si>
    <t>1405108680</t>
  </si>
  <si>
    <t>https://podminky.urs.cz/item/CS_URS_2022_01/612321191</t>
  </si>
  <si>
    <t>(2,0*(1,48+1,48+1,63+1,63+1,6)*7-0,6*2*9)*4</t>
  </si>
  <si>
    <t>1*5*4</t>
  </si>
  <si>
    <t>0,5*(1,48+1,48+1,63+1,63+1,6)*7*4</t>
  </si>
  <si>
    <t>12</t>
  </si>
  <si>
    <t>612325225</t>
  </si>
  <si>
    <t>Vápenocementová omítka jednotlivých malých ploch štuková na stěnách, plochy jednotlivě přes 1,0 do 4 m2</t>
  </si>
  <si>
    <t>kus</t>
  </si>
  <si>
    <t>-539668262</t>
  </si>
  <si>
    <t>https://podminky.urs.cz/item/CS_URS_2022_01/612325225</t>
  </si>
  <si>
    <t>drobné opravy omítek</t>
  </si>
  <si>
    <t>13</t>
  </si>
  <si>
    <t>619991011</t>
  </si>
  <si>
    <t>Zakrytí vnitřních ploch před znečištěním včetně pozdějšího odkrytí konstrukcí a prvků obalením fólií a přelepením páskou</t>
  </si>
  <si>
    <t>-627298542</t>
  </si>
  <si>
    <t>https://podminky.urs.cz/item/CS_URS_2022_01/619991011</t>
  </si>
  <si>
    <t>Zakrytí přilehlých ploch</t>
  </si>
  <si>
    <t>1,48*1,63*12</t>
  </si>
  <si>
    <t>1,73*1,63*6</t>
  </si>
  <si>
    <t>3,44*2,46*6</t>
  </si>
  <si>
    <t>chodby</t>
  </si>
  <si>
    <t>20*6*2</t>
  </si>
  <si>
    <t>14</t>
  </si>
  <si>
    <t>619999041</t>
  </si>
  <si>
    <t>Příplatky k cenám úprav vnitřních povrchů za ztížené pracovní podmínky práce ve stísněném prostoru</t>
  </si>
  <si>
    <t>-101931076</t>
  </si>
  <si>
    <t>https://podminky.urs.cz/item/CS_URS_2022_01/619999041</t>
  </si>
  <si>
    <t>632450124</t>
  </si>
  <si>
    <t>Potěr cementový vyrovnávací ze suchých směsí v pásu o průměrné (střední) tl. přes 40 do 50 mm</t>
  </si>
  <si>
    <t>2004764803</t>
  </si>
  <si>
    <t>https://podminky.urs.cz/item/CS_URS_2022_01/632450124</t>
  </si>
  <si>
    <t>podlaha koupelen</t>
  </si>
  <si>
    <t>16</t>
  </si>
  <si>
    <t>642942111</t>
  </si>
  <si>
    <t>Osazování zárubní nebo rámů kovových dveřních lisovaných nebo z úhelníků bez dveřních křídel na cementovou maltu, plochy otvoru do 2,5 m2</t>
  </si>
  <si>
    <t>850754242</t>
  </si>
  <si>
    <t>https://podminky.urs.cz/item/CS_URS_2022_01/642942111</t>
  </si>
  <si>
    <t>koupelna dveře</t>
  </si>
  <si>
    <t>17</t>
  </si>
  <si>
    <t>M</t>
  </si>
  <si>
    <t>55331480</t>
  </si>
  <si>
    <t>zárubeň jednokřídlá ocelová pro zdění tl stěny 75-100mm rozměru 600/1970, 2100mm</t>
  </si>
  <si>
    <t>853627527</t>
  </si>
  <si>
    <t>Ostatní konstrukce a práce, bourání</t>
  </si>
  <si>
    <t>18</t>
  </si>
  <si>
    <t>949101111</t>
  </si>
  <si>
    <t>Lešení pomocné pracovní pro objekty pozemních staveb pro zatížení do 150 kg/m2, o výšce lešeňové podlahy do 1,9 m</t>
  </si>
  <si>
    <t>-830091369</t>
  </si>
  <si>
    <t>https://podminky.urs.cz/item/CS_URS_2022_01/949101111</t>
  </si>
  <si>
    <t>1,73*1,63*7</t>
  </si>
  <si>
    <t>3,4*0,8*7</t>
  </si>
  <si>
    <t>19</t>
  </si>
  <si>
    <t>952901111</t>
  </si>
  <si>
    <t>Vyčištění budov nebo objektů před předáním do užívání budov bytové nebo občanské výstavby, světlé výšky podlaží do 4 m</t>
  </si>
  <si>
    <t>-1914220341</t>
  </si>
  <si>
    <t>https://podminky.urs.cz/item/CS_URS_2022_01/952901111</t>
  </si>
  <si>
    <t>962031132</t>
  </si>
  <si>
    <t>Bourání příček z cihel, tvárnic nebo příčkovek z cihel pálených, plných nebo dutých na maltu vápennou nebo vápenocementovou, tl. do 100 mm</t>
  </si>
  <si>
    <t>-1928468024</t>
  </si>
  <si>
    <t>https://podminky.urs.cz/item/CS_URS_2022_01/962031132</t>
  </si>
  <si>
    <t>uprava zdiva koupelen</t>
  </si>
  <si>
    <t>965045112</t>
  </si>
  <si>
    <t>Bourání potěrů tl. do 50 mm cementových nebo pískocementových, plochy do 4 m2</t>
  </si>
  <si>
    <t>-1000809497</t>
  </si>
  <si>
    <t>https://podminky.urs.cz/item/CS_URS_2022_01/965045112</t>
  </si>
  <si>
    <t>podlahy koupelen</t>
  </si>
  <si>
    <t>22</t>
  </si>
  <si>
    <t>968072455</t>
  </si>
  <si>
    <t>Vybourání kovových rámů oken s křídly, dveřních zárubní, vrat, stěn, ostění nebo obkladů dveřních zárubní, plochy do 2 m2</t>
  </si>
  <si>
    <t>148051772</t>
  </si>
  <si>
    <t>https://podminky.urs.cz/item/CS_URS_2022_01/968072455</t>
  </si>
  <si>
    <t>dveře koupelen</t>
  </si>
  <si>
    <t>7*1,2</t>
  </si>
  <si>
    <t>23</t>
  </si>
  <si>
    <t>973042461</t>
  </si>
  <si>
    <t>Vysekání výklenků nebo kapes ve zdivu betonovém kapes, plochy do 0,25 m2, hl. do 450 mm</t>
  </si>
  <si>
    <t>-425519421</t>
  </si>
  <si>
    <t>https://podminky.urs.cz/item/CS_URS_2022_01/973042461</t>
  </si>
  <si>
    <t>pro vybourání odbočky kanalizace</t>
  </si>
  <si>
    <t>6*2</t>
  </si>
  <si>
    <t>24</t>
  </si>
  <si>
    <t>974031133</t>
  </si>
  <si>
    <t>Vysekání rýh ve zdivu cihelném na maltu vápennou nebo vápenocementovou do hl. 50 mm a šířky do 100 mm</t>
  </si>
  <si>
    <t>m</t>
  </si>
  <si>
    <t>-988625143</t>
  </si>
  <si>
    <t>https://podminky.urs.cz/item/CS_URS_2022_01/974031133</t>
  </si>
  <si>
    <t>stoupačka 8</t>
  </si>
  <si>
    <t>8*7</t>
  </si>
  <si>
    <t>25</t>
  </si>
  <si>
    <t>974042533</t>
  </si>
  <si>
    <t>Vysekání rýh v betonové nebo jiné monolitické dlažbě s betonovým podkladem do hl. 50 mm a šířky do 100 mm</t>
  </si>
  <si>
    <t>1623872501</t>
  </si>
  <si>
    <t>https://podminky.urs.cz/item/CS_URS_2022_01/974042533</t>
  </si>
  <si>
    <t>4*7</t>
  </si>
  <si>
    <t>26</t>
  </si>
  <si>
    <t>978011191</t>
  </si>
  <si>
    <t>Otlučení vápenných nebo vápenocementových omítek vnitřních ploch stropů, v rozsahu přes 50 do 100 %</t>
  </si>
  <si>
    <t>-791253382</t>
  </si>
  <si>
    <t>https://podminky.urs.cz/item/CS_URS_2022_01/978011191</t>
  </si>
  <si>
    <t>strop koupelny</t>
  </si>
  <si>
    <t>27</t>
  </si>
  <si>
    <t>978013191</t>
  </si>
  <si>
    <t>Otlučení vápenných nebo vápenocementových omítek vnitřních ploch stěn s vyškrabáním spar, s očištěním zdiva, v rozsahu přes 50 do 100 %</t>
  </si>
  <si>
    <t>753722505</t>
  </si>
  <si>
    <t>https://podminky.urs.cz/item/CS_URS_2022_01/978013191</t>
  </si>
  <si>
    <t>stěny koupelen</t>
  </si>
  <si>
    <t>997</t>
  </si>
  <si>
    <t>Přesun sutě</t>
  </si>
  <si>
    <t>28</t>
  </si>
  <si>
    <t>997013217</t>
  </si>
  <si>
    <t>Vnitrostaveništní doprava suti a vybouraných hmot vodorovně do 50 m svisle ručně pro budovy a haly výšky přes 21 do 24 m</t>
  </si>
  <si>
    <t>t</t>
  </si>
  <si>
    <t>426898104</t>
  </si>
  <si>
    <t>https://podminky.urs.cz/item/CS_URS_2022_01/997013217</t>
  </si>
  <si>
    <t>29</t>
  </si>
  <si>
    <t>997013501</t>
  </si>
  <si>
    <t>Odvoz suti a vybouraných hmot na skládku nebo meziskládku se složením, na vzdálenost do 1 km</t>
  </si>
  <si>
    <t>-2069714746</t>
  </si>
  <si>
    <t>https://podminky.urs.cz/item/CS_URS_2022_01/997013501</t>
  </si>
  <si>
    <t>30</t>
  </si>
  <si>
    <t>997013509</t>
  </si>
  <si>
    <t>Odvoz suti a vybouraných hmot na skládku nebo meziskládku se složením, na vzdálenost Příplatek k ceně za každý další i započatý 1 km přes 1 km</t>
  </si>
  <si>
    <t>1870139532</t>
  </si>
  <si>
    <t>https://podminky.urs.cz/item/CS_URS_2022_01/997013509</t>
  </si>
  <si>
    <t>30,525*19 'Přepočtené koeficientem množství</t>
  </si>
  <si>
    <t>31</t>
  </si>
  <si>
    <t>997013631</t>
  </si>
  <si>
    <t>Poplatek za uložení stavebního odpadu na skládce (skládkovné) směsného stavebního a demoličního zatříděného do Katalogu odpadů pod kódem 17 09 04</t>
  </si>
  <si>
    <t>653982650</t>
  </si>
  <si>
    <t>https://podminky.urs.cz/item/CS_URS_2022_01/997013631</t>
  </si>
  <si>
    <t>998</t>
  </si>
  <si>
    <t>Přesun hmot</t>
  </si>
  <si>
    <t>32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</si>
  <si>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</si>
  <si>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</si>
  <si>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370554806</t>
  </si>
  <si>
    <t>https://podminky.urs.cz/item/CS_URS_2022_01/998018003</t>
  </si>
  <si>
    <t>33</t>
  </si>
  <si>
    <t>998018011</t>
  </si>
  <si>
    <t>Přesun hmot pro budovy občanské výstavby, bydlení, výrobu a služby ruční - bez užití mechanizace Příplatek k cenám za ruční zvětšený přesun přes vymezenou největší dopravní vzdálenost za každých dalších i započatých 100 m</t>
  </si>
  <si>
    <t>-667559690</t>
  </si>
  <si>
    <t>https://podminky.urs.cz/item/CS_URS_2022_01/998018011</t>
  </si>
  <si>
    <t>34</t>
  </si>
  <si>
    <t>998011018</t>
  </si>
  <si>
    <t>Přesun hmot pro budovy občanské výstavby, bydlení, výrobu a služby s nosnou svislou konstrukcí zděnou z cihel, tvárnic nebo kamene Příplatek k cenám za zvětšený přesun přes vymezenou největší dopravní vzdálenost do 5000 m</t>
  </si>
  <si>
    <t>2039878881</t>
  </si>
  <si>
    <t>https://podminky.urs.cz/item/CS_URS_2022_01/998011018</t>
  </si>
  <si>
    <t>35</t>
  </si>
  <si>
    <t>998011019</t>
  </si>
  <si>
    <t>Přesun hmot pro budovy občanské výstavby, bydlení, výrobu a služby s nosnou svislou konstrukcí zděnou z cihel, tvárnic nebo kamene Příplatek k cenám za zvětšený přesun přes vymezenou největší dopravní vzdálenost za každých dalších i započatých 5000 m</t>
  </si>
  <si>
    <t>-1597424672</t>
  </si>
  <si>
    <t>https://podminky.urs.cz/item/CS_URS_2022_01/998011019</t>
  </si>
  <si>
    <t>17,215*3 'Přepočtené koeficientem množství</t>
  </si>
  <si>
    <t>PSV</t>
  </si>
  <si>
    <t>Práce a dodávky PSV</t>
  </si>
  <si>
    <t>734</t>
  </si>
  <si>
    <t>Ústřední vytápění - armatury</t>
  </si>
  <si>
    <t>36</t>
  </si>
  <si>
    <t>734221531</t>
  </si>
  <si>
    <t>Ventily regulační závitové termostatické, bez hlavice ovládání PN 16 do 110°C rohové jednoregulační G 3/8</t>
  </si>
  <si>
    <t>-60656371</t>
  </si>
  <si>
    <t>https://podminky.urs.cz/item/CS_URS_2022_01/734221531</t>
  </si>
  <si>
    <t>úprava ÚT kopelen</t>
  </si>
  <si>
    <t>37</t>
  </si>
  <si>
    <t>734222811</t>
  </si>
  <si>
    <t>Ventily regulační závitové termostatické, s hlavicí ručního ovládání PN 16 do 110°C přímé chromované G 3/8</t>
  </si>
  <si>
    <t>1873409011</t>
  </si>
  <si>
    <t>https://podminky.urs.cz/item/CS_URS_2022_01/734222811</t>
  </si>
  <si>
    <t>735</t>
  </si>
  <si>
    <t>Ústřední vytápění - otopná tělesa</t>
  </si>
  <si>
    <t>38</t>
  </si>
  <si>
    <t>735141111</t>
  </si>
  <si>
    <t>Montáž otopných těles lamelových na stěnu výšky tělesa do 1400 mm</t>
  </si>
  <si>
    <t>-59359886</t>
  </si>
  <si>
    <t>https://podminky.urs.cz/item/CS_URS_2022_01/735141111</t>
  </si>
  <si>
    <t>39</t>
  </si>
  <si>
    <t>54153026</t>
  </si>
  <si>
    <t>těleso trubkové přímotopné 1500x750mm 600W</t>
  </si>
  <si>
    <t>-418335554</t>
  </si>
  <si>
    <t>40</t>
  </si>
  <si>
    <t>735161811</t>
  </si>
  <si>
    <t>Demontáž otopných těles trubkových s hliníkovými lamelami, stavební délky do 1500 mm</t>
  </si>
  <si>
    <t>1535842534</t>
  </si>
  <si>
    <t>https://podminky.urs.cz/item/CS_URS_2022_01/735161811</t>
  </si>
  <si>
    <t>úprava otopných těles koupelen</t>
  </si>
  <si>
    <t>41</t>
  </si>
  <si>
    <t>735R02</t>
  </si>
  <si>
    <t>Ostatní opravy otopných těles napuštění vody do otopného systému včetně potrubí (bez kotle a ohříváků) otopných těles</t>
  </si>
  <si>
    <t>soub</t>
  </si>
  <si>
    <t>Vlastní</t>
  </si>
  <si>
    <t>-1386089329</t>
  </si>
  <si>
    <t>42</t>
  </si>
  <si>
    <t>735R03</t>
  </si>
  <si>
    <t>Vypuštění vody z otopných soustav bez kotlů, ohříváků, zásobníků a nádrží</t>
  </si>
  <si>
    <t>-1756095240</t>
  </si>
  <si>
    <t>43</t>
  </si>
  <si>
    <t>735R01</t>
  </si>
  <si>
    <t>Uprava rozvodů vytápění pro napojení nového otopného tělesa D+M_x000d_
Úprava zahrnuje dopojení rozvodů k otopnému žebříku_x000d_
Nátěr stávajících i doplňovaných rozvodů v koupelně</t>
  </si>
  <si>
    <t>-1081236427</t>
  </si>
  <si>
    <t>44</t>
  </si>
  <si>
    <t>998735103</t>
  </si>
  <si>
    <t>Přesun hmot pro otopná tělesa stanovený z hmotnosti přesunovaného materiálu vodorovná dopravní vzdálenost do 50 m v objektech výšky přes 12 do 24 m</t>
  </si>
  <si>
    <t>-1834741586</t>
  </si>
  <si>
    <t>https://podminky.urs.cz/item/CS_URS_2022_01/998735103</t>
  </si>
  <si>
    <t>45</t>
  </si>
  <si>
    <t>998735181</t>
  </si>
  <si>
    <t>Přesun hmot pro otopná tělesa stanovený z hmotnosti přesunovaného materiálu Příplatek k cenám za přesun prováděný bez použití mechanizace pro jakoukoliv výšku objektu</t>
  </si>
  <si>
    <t>642859354</t>
  </si>
  <si>
    <t>https://podminky.urs.cz/item/CS_URS_2022_01/998735181</t>
  </si>
  <si>
    <t>46</t>
  </si>
  <si>
    <t>998735194</t>
  </si>
  <si>
    <t>Přesun hmot pro otopná tělesa stanovený z hmotnosti přesunovaného materiálu Příplatek k cenám za zvětšený přesun přes vymezenou největší dopravní vzdálenost do 1000 m</t>
  </si>
  <si>
    <t>2028164376</t>
  </si>
  <si>
    <t>https://podminky.urs.cz/item/CS_URS_2022_01/998735194</t>
  </si>
  <si>
    <t>47</t>
  </si>
  <si>
    <t>998735199</t>
  </si>
  <si>
    <t>Přesun hmot pro otopná tělesa stanovený z hmotnosti přesunovaného materiálu Příplatek k cenám za zvětšený přesun přes vymezenou největší dopravní vzdálenost za každých dalších i započatých 1000 m</t>
  </si>
  <si>
    <t>-576322284</t>
  </si>
  <si>
    <t>https://podminky.urs.cz/item/CS_URS_2022_01/998735199</t>
  </si>
  <si>
    <t>0,229*20 'Přepočtené koeficientem množství</t>
  </si>
  <si>
    <t>751</t>
  </si>
  <si>
    <t>Vzduchotechnika</t>
  </si>
  <si>
    <t>48</t>
  </si>
  <si>
    <t>751398824</t>
  </si>
  <si>
    <t>Demontáž ostatních zařízení větrací mřížky stěnové, průřezu přes 0,150 do 0,200 m2</t>
  </si>
  <si>
    <t>-49007306</t>
  </si>
  <si>
    <t>https://podminky.urs.cz/item/CS_URS_2022_01/751398824</t>
  </si>
  <si>
    <t>větrací mřížka v koupelně</t>
  </si>
  <si>
    <t>49</t>
  </si>
  <si>
    <t>751R01</t>
  </si>
  <si>
    <t>Dopojení koupelny na odvětrání větrací mřížkou_x000d_
včetně dodávky větrací mřížky dle specifikace Z01</t>
  </si>
  <si>
    <t>1080735055</t>
  </si>
  <si>
    <t>766</t>
  </si>
  <si>
    <t>Konstrukce truhlářské</t>
  </si>
  <si>
    <t>50</t>
  </si>
  <si>
    <t>766660001</t>
  </si>
  <si>
    <t>Montáž dveřních křídel dřevěných nebo plastových otevíravých do ocelové zárubně povrchově upravených jednokřídlových, šířky do 800 mm</t>
  </si>
  <si>
    <t>-2064018776</t>
  </si>
  <si>
    <t>https://podminky.urs.cz/item/CS_URS_2022_01/766660001</t>
  </si>
  <si>
    <t>dveře do koupelny</t>
  </si>
  <si>
    <t>51</t>
  </si>
  <si>
    <t>61162084</t>
  </si>
  <si>
    <t>dveře jednokřídlé dřevotřískové povrch laminátový plné 600x1970-2100mm</t>
  </si>
  <si>
    <t>954092642</t>
  </si>
  <si>
    <t>52</t>
  </si>
  <si>
    <t>766691914</t>
  </si>
  <si>
    <t>Ostatní práce vyvěšení nebo zavěšení křídel s případným uložením a opětovným zavěšením po provedení stavebních změn dřevěných dveřních, plochy do 2 m2</t>
  </si>
  <si>
    <t>-1316641333</t>
  </si>
  <si>
    <t>https://podminky.urs.cz/item/CS_URS_2022_01/766691914</t>
  </si>
  <si>
    <t>53</t>
  </si>
  <si>
    <t>766R01</t>
  </si>
  <si>
    <t>Kuchyňská linka - dodávka a mobtáž_x000d_
Spotřebiče oceněny samostatně_x000d_
Dodávka a montáž dle specifikace T01</t>
  </si>
  <si>
    <t>-909382631</t>
  </si>
  <si>
    <t xml:space="preserve">kuchyňská linka </t>
  </si>
  <si>
    <t>54</t>
  </si>
  <si>
    <t>766R02</t>
  </si>
  <si>
    <t>Sporák dodávka a montáž_x000d_
Dle specifikace T01A</t>
  </si>
  <si>
    <t>-1771598644</t>
  </si>
  <si>
    <t>kuchyňská linka - sporák</t>
  </si>
  <si>
    <t>55</t>
  </si>
  <si>
    <t>766R03</t>
  </si>
  <si>
    <t>Digestoř dodávka a montáž_x000d_
Dle specifikace T01B</t>
  </si>
  <si>
    <t>1656803868</t>
  </si>
  <si>
    <t>kuchyňská linka - digestoř</t>
  </si>
  <si>
    <t>56</t>
  </si>
  <si>
    <t>998766103</t>
  </si>
  <si>
    <t>Přesun hmot pro konstrukce truhlářské stanovený z hmotnosti přesunovaného materiálu vodorovná dopravní vzdálenost do 50 m v objektech výšky přes 12 do 24 m</t>
  </si>
  <si>
    <t>-873462287</t>
  </si>
  <si>
    <t>https://podminky.urs.cz/item/CS_URS_2022_01/998766103</t>
  </si>
  <si>
    <t>57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</si>
  <si>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</si>
  <si>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</si>
  <si>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-1739702895</t>
  </si>
  <si>
    <t>https://podminky.urs.cz/item/CS_URS_2022_01/998766181</t>
  </si>
  <si>
    <t>58</t>
  </si>
  <si>
    <t>998766194</t>
  </si>
  <si>
    <t>Přesun hmot pro konstrukce truhlářské stanovený z hmotnosti přesunovaného materiálu Příplatek k ceně za zvětšený přesun přes vymezenou největší dopravní vzdálenost do 1000 m</t>
  </si>
  <si>
    <t>151285189</t>
  </si>
  <si>
    <t>https://podminky.urs.cz/item/CS_URS_2022_01/998766194</t>
  </si>
  <si>
    <t>59</t>
  </si>
  <si>
    <t>998766199</t>
  </si>
  <si>
    <t>Přesun hmot pro konstrukce truhlářské stanovený z hmotnosti přesunovaného materiálu Příplatek k ceně za zvětšený přesun přes vymezenou největší dopravní vzdálenost za každých dalších i započatých 1000 m</t>
  </si>
  <si>
    <t>1221202695</t>
  </si>
  <si>
    <t>https://podminky.urs.cz/item/CS_URS_2022_01/998766199</t>
  </si>
  <si>
    <t>1,712*20 'Přepočtené koeficientem množství</t>
  </si>
  <si>
    <t>767</t>
  </si>
  <si>
    <t>Konstrukce zámečnické</t>
  </si>
  <si>
    <t>60</t>
  </si>
  <si>
    <t>767646401</t>
  </si>
  <si>
    <t>Montáž dveří ocelových nebo hliníkových revizních dvířek s rámem jednokřídlových, výšky do 1000 mm</t>
  </si>
  <si>
    <t>-396728009</t>
  </si>
  <si>
    <t>https://podminky.urs.cz/item/CS_URS_2022_01/767646401</t>
  </si>
  <si>
    <t>Položka Z2</t>
  </si>
  <si>
    <t>61</t>
  </si>
  <si>
    <t>56245701</t>
  </si>
  <si>
    <t>dvířka revizní 600x600 bílá</t>
  </si>
  <si>
    <t>1965765365</t>
  </si>
  <si>
    <t>62</t>
  </si>
  <si>
    <t>998767103</t>
  </si>
  <si>
    <t>Přesun hmot pro zámečnické konstrukce stanovený z hmotnosti přesunovaného materiálu vodorovná dopravní vzdálenost do 50 m v objektech výšky přes 12 do 24 m</t>
  </si>
  <si>
    <t>-477239529</t>
  </si>
  <si>
    <t>https://podminky.urs.cz/item/CS_URS_2022_01/998767103</t>
  </si>
  <si>
    <t>63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</si>
  <si>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</si>
  <si>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</si>
  <si>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-503303620</t>
  </si>
  <si>
    <t>https://podminky.urs.cz/item/CS_URS_2022_01/998767181</t>
  </si>
  <si>
    <t>64</t>
  </si>
  <si>
    <t>998767194</t>
  </si>
  <si>
    <t>Přesun hmot pro zámečnické konstrukce stanovený z hmotnosti přesunovaného materiálu Příplatek k cenám za zvětšený přesun přes vymezenou největší dopravní vzdálenost do 1000 m</t>
  </si>
  <si>
    <t>-198425169</t>
  </si>
  <si>
    <t>https://podminky.urs.cz/item/CS_URS_2022_01/998767194</t>
  </si>
  <si>
    <t>65</t>
  </si>
  <si>
    <t>998767199</t>
  </si>
  <si>
    <t>Přesun hmot pro zámečnické konstrukce stanovený z hmotnosti přesunovaného materiálu Příplatek k cenám za zvětšený přesun přes vymezenou největší dopravní vzdálenost za každých dalších i započatých 1000 m</t>
  </si>
  <si>
    <t>-293927948</t>
  </si>
  <si>
    <t>https://podminky.urs.cz/item/CS_URS_2022_01/998767199</t>
  </si>
  <si>
    <t>0,012*20 'Přepočtené koeficientem množství</t>
  </si>
  <si>
    <t>771</t>
  </si>
  <si>
    <t>Podlahy z dlaždic</t>
  </si>
  <si>
    <t>66</t>
  </si>
  <si>
    <t>771111011</t>
  </si>
  <si>
    <t>Příprava podkladu před provedením dlažby vysátí podlah</t>
  </si>
  <si>
    <t>-400597864</t>
  </si>
  <si>
    <t>https://podminky.urs.cz/item/CS_URS_2022_01/771111011</t>
  </si>
  <si>
    <t>podlaha koupelny</t>
  </si>
  <si>
    <t>67</t>
  </si>
  <si>
    <t>771121011</t>
  </si>
  <si>
    <t>Příprava podkladu před provedením dlažby nátěr penetrační na podlahu</t>
  </si>
  <si>
    <t>-2144629026</t>
  </si>
  <si>
    <t>https://podminky.urs.cz/item/CS_URS_2022_01/771121011</t>
  </si>
  <si>
    <t>68</t>
  </si>
  <si>
    <t>771161021</t>
  </si>
  <si>
    <t>Příprava podkladu před provedením dlažby montáž profilu ukončujícího profilu pro plynulý přechod (dlažba-koberec apod.)</t>
  </si>
  <si>
    <t>-1594653796</t>
  </si>
  <si>
    <t>https://podminky.urs.cz/item/CS_URS_2022_01/771161021</t>
  </si>
  <si>
    <t>přechodová lišta dveře</t>
  </si>
  <si>
    <t>7*0,6</t>
  </si>
  <si>
    <t>69</t>
  </si>
  <si>
    <t>59054100</t>
  </si>
  <si>
    <t>profil přechodový Al s pohyblivým ramenem 8x20mm</t>
  </si>
  <si>
    <t>1275191715</t>
  </si>
  <si>
    <t>4,2*1,1 'Přepočtené koeficientem množství</t>
  </si>
  <si>
    <t>70</t>
  </si>
  <si>
    <t>771571810</t>
  </si>
  <si>
    <t>Demontáž podlah z dlaždic keramických kladených do malty</t>
  </si>
  <si>
    <t>1063001958</t>
  </si>
  <si>
    <t>https://podminky.urs.cz/item/CS_URS_2022_01/771571810</t>
  </si>
  <si>
    <t>71</t>
  </si>
  <si>
    <t>771574113</t>
  </si>
  <si>
    <t>Montáž podlah z dlaždic keramických lepených flexibilním lepidlem maloformátových hladkých přes 12 do 19 ks/m2</t>
  </si>
  <si>
    <t>1962761599</t>
  </si>
  <si>
    <t>https://podminky.urs.cz/item/CS_URS_2022_01/771574113</t>
  </si>
  <si>
    <t>72</t>
  </si>
  <si>
    <t>59761003</t>
  </si>
  <si>
    <t>dlažba keramická hutná hladká do interiéru přes 9 do 12ks/m2</t>
  </si>
  <si>
    <t>1052031854</t>
  </si>
  <si>
    <t>21,887*1,1 'Přepočtené koeficientem množství</t>
  </si>
  <si>
    <t>73</t>
  </si>
  <si>
    <t>771591112</t>
  </si>
  <si>
    <t>Izolace podlahy pod dlažbu nátěrem nebo stěrkou ve dvou vrstvách</t>
  </si>
  <si>
    <t>-760215080</t>
  </si>
  <si>
    <t>https://podminky.urs.cz/item/CS_URS_2022_01/771591112</t>
  </si>
  <si>
    <t>74</t>
  </si>
  <si>
    <t>771591115</t>
  </si>
  <si>
    <t>Podlahy - dokončovací práce spárování silikonem</t>
  </si>
  <si>
    <t>608088061</t>
  </si>
  <si>
    <t>https://podminky.urs.cz/item/CS_URS_2022_01/771591115</t>
  </si>
  <si>
    <t>(1,48+1,48+1,63+1,63+1,6-0,6)*7</t>
  </si>
  <si>
    <t>75</t>
  </si>
  <si>
    <t>771591264</t>
  </si>
  <si>
    <t>Izolace podlahy pod dlažbu těsnícími izolačními pásy mezi podlahou a stěnu</t>
  </si>
  <si>
    <t>-913171242</t>
  </si>
  <si>
    <t>https://podminky.urs.cz/item/CS_URS_2022_01/771591264</t>
  </si>
  <si>
    <t>76</t>
  </si>
  <si>
    <t>998771103</t>
  </si>
  <si>
    <t>Přesun hmot pro podlahy z dlaždic stanovený z hmotnosti přesunovaného materiálu vodorovná dopravní vzdálenost do 50 m v objektech výšky přes 12 do 24 m</t>
  </si>
  <si>
    <t>1290182560</t>
  </si>
  <si>
    <t>https://podminky.urs.cz/item/CS_URS_2022_01/998771103</t>
  </si>
  <si>
    <t>77</t>
  </si>
  <si>
    <t>998771181</t>
  </si>
  <si>
    <t>Přesun hmot pro podlahy z dlaždic stanovený z hmotnosti přesunovaného materiálu Příplatek k ceně za přesun prováděný bez použití mechanizace pro jakoukoliv výšku objektu</t>
  </si>
  <si>
    <t>-682292051</t>
  </si>
  <si>
    <t>https://podminky.urs.cz/item/CS_URS_2022_01/998771181</t>
  </si>
  <si>
    <t>78</t>
  </si>
  <si>
    <t>998771194</t>
  </si>
  <si>
    <t>Přesun hmot pro podlahy z dlaždic stanovený z hmotnosti přesunovaného materiálu Příplatek k ceně za zvětšený přesun přes vymezenou největší dopravní vzdálenost do 1000 m</t>
  </si>
  <si>
    <t>-1762981459</t>
  </si>
  <si>
    <t>https://podminky.urs.cz/item/CS_URS_2022_01/998771194</t>
  </si>
  <si>
    <t>79</t>
  </si>
  <si>
    <t>998771199</t>
  </si>
  <si>
    <t>Přesun hmot pro podlahy z dlaždic stanovený z hmotnosti přesunovaného materiálu Příplatek k ceně za zvětšený přesun přes vymezenou největší dopravní vzdálenost za každých dalších i započatých 1000 m</t>
  </si>
  <si>
    <t>1061759641</t>
  </si>
  <si>
    <t>https://podminky.urs.cz/item/CS_URS_2022_01/998771199</t>
  </si>
  <si>
    <t>0,633*19 'Přepočtené koeficientem množství</t>
  </si>
  <si>
    <t>781</t>
  </si>
  <si>
    <t>Dokončovací práce - obklady</t>
  </si>
  <si>
    <t>80</t>
  </si>
  <si>
    <t>781111011</t>
  </si>
  <si>
    <t>Příprava podkladu před provedením obkladu oprášení (ometení) stěny</t>
  </si>
  <si>
    <t>625918095</t>
  </si>
  <si>
    <t>https://podminky.urs.cz/item/CS_URS_2022_01/781111011</t>
  </si>
  <si>
    <t>obklad koupelny</t>
  </si>
  <si>
    <t>2*(1,48+1,48+1,63+1,63+1,6-0,6)*7</t>
  </si>
  <si>
    <t>obklad kuchyně</t>
  </si>
  <si>
    <t>(0,6*1,9+1,6*0,5)*5</t>
  </si>
  <si>
    <t>81</t>
  </si>
  <si>
    <t>781121011</t>
  </si>
  <si>
    <t>Příprava podkladu před provedením obkladu nátěr penetrační na stěnu</t>
  </si>
  <si>
    <t>1864310584</t>
  </si>
  <si>
    <t>https://podminky.urs.cz/item/CS_URS_2022_01/781121011</t>
  </si>
  <si>
    <t>82</t>
  </si>
  <si>
    <t>781131112</t>
  </si>
  <si>
    <t>Izolace stěny pod obklad izolace nátěrem nebo stěrkou ve dvou vrstvách</t>
  </si>
  <si>
    <t>1286786669</t>
  </si>
  <si>
    <t>https://podminky.urs.cz/item/CS_URS_2022_01/781131112</t>
  </si>
  <si>
    <t>83</t>
  </si>
  <si>
    <t>781161021</t>
  </si>
  <si>
    <t>Příprava podkladu před provedením obkladu montáž profilu ukončujícího profilu rohového, vanového</t>
  </si>
  <si>
    <t>-1326058343</t>
  </si>
  <si>
    <t>https://podminky.urs.cz/item/CS_URS_2022_01/781161021</t>
  </si>
  <si>
    <t>obklad koupelna</t>
  </si>
  <si>
    <t>2*4*7</t>
  </si>
  <si>
    <t>84</t>
  </si>
  <si>
    <t>59054132</t>
  </si>
  <si>
    <t>profil ukončovací pro vnější hrany obkladů hliník leskle eloxovaný chromem 8x2500mm</t>
  </si>
  <si>
    <t>-125110534</t>
  </si>
  <si>
    <t>56*1,1 'Přepočtené koeficientem množství</t>
  </si>
  <si>
    <t>85</t>
  </si>
  <si>
    <t>781471810</t>
  </si>
  <si>
    <t>Demontáž obkladů z dlaždic keramických kladených do malty</t>
  </si>
  <si>
    <t>-1137959617</t>
  </si>
  <si>
    <t>https://podminky.urs.cz/item/CS_URS_2022_01/781471810</t>
  </si>
  <si>
    <t>obklady koupelna</t>
  </si>
  <si>
    <t>1,7*(1,48+1,48+1,63+1,63+1,6-0,6)*7</t>
  </si>
  <si>
    <t>86</t>
  </si>
  <si>
    <t>781474112</t>
  </si>
  <si>
    <t>Montáž obkladů vnitřních stěn z dlaždic keramických lepených flexibilním lepidlem maloformátových hladkých přes 9 do 12 ks/m2</t>
  </si>
  <si>
    <t>2141496338</t>
  </si>
  <si>
    <t>https://podminky.urs.cz/item/CS_URS_2022_01/781474112</t>
  </si>
  <si>
    <t>87</t>
  </si>
  <si>
    <t>59761026</t>
  </si>
  <si>
    <t>obklad keramický hladký do 12ks/m2</t>
  </si>
  <si>
    <t>-1093290630</t>
  </si>
  <si>
    <t>115,78*1,1 'Přepočtené koeficientem množství</t>
  </si>
  <si>
    <t>88</t>
  </si>
  <si>
    <t>781477111</t>
  </si>
  <si>
    <t>Montáž obkladů vnitřních stěn z dlaždic keramických Příplatek k cenám za plochu do 10 m2 jednotlivě</t>
  </si>
  <si>
    <t>187899247</t>
  </si>
  <si>
    <t>https://podminky.urs.cz/item/CS_URS_2022_01/781477111</t>
  </si>
  <si>
    <t>115,78</t>
  </si>
  <si>
    <t>89</t>
  </si>
  <si>
    <t>781477112</t>
  </si>
  <si>
    <t>Montáž obkladů vnitřních stěn z dlaždic keramických Příplatek k cenám za obklady v omezeném prostoru</t>
  </si>
  <si>
    <t>542221824</t>
  </si>
  <si>
    <t>https://podminky.urs.cz/item/CS_URS_2022_01/781477112</t>
  </si>
  <si>
    <t>90</t>
  </si>
  <si>
    <t>781495115</t>
  </si>
  <si>
    <t>Obklad - dokončující práce ostatní práce spárování silikonem</t>
  </si>
  <si>
    <t>414912964</t>
  </si>
  <si>
    <t>https://podminky.urs.cz/item/CS_URS_2022_01/781495115</t>
  </si>
  <si>
    <t>2*6*7</t>
  </si>
  <si>
    <t>91</t>
  </si>
  <si>
    <t>998781103</t>
  </si>
  <si>
    <t>Přesun hmot pro obklady keramické stanovený z hmotnosti přesunovaného materiálu vodorovná dopravní vzdálenost do 50 m v objektech výšky přes 12 do 24 m</t>
  </si>
  <si>
    <t>-811238130</t>
  </si>
  <si>
    <t>https://podminky.urs.cz/item/CS_URS_2022_01/998781103</t>
  </si>
  <si>
    <t>92</t>
  </si>
  <si>
    <t>998781181</t>
  </si>
  <si>
    <t>Přesun hmot pro obklady keramické stanovený z hmotnosti přesunovaného materiálu Příplatek k cenám za přesun prováděný bez použití mechanizace pro jakoukoliv výšku objektu</t>
  </si>
  <si>
    <t>1902655103</t>
  </si>
  <si>
    <t>https://podminky.urs.cz/item/CS_URS_2022_01/998781181</t>
  </si>
  <si>
    <t>93</t>
  </si>
  <si>
    <t>998781194</t>
  </si>
  <si>
    <t>Přesun hmot pro obklady keramické stanovený z hmotnosti přesunovaného materiálu Příplatek k cenám za zvětšený přesun přes vymezenou největší dopravní vzdálenost do 1000 m</t>
  </si>
  <si>
    <t>1454552860</t>
  </si>
  <si>
    <t>https://podminky.urs.cz/item/CS_URS_2022_01/998781194</t>
  </si>
  <si>
    <t>94</t>
  </si>
  <si>
    <t>998781199</t>
  </si>
  <si>
    <t>Přesun hmot pro obklady keramické stanovený z hmotnosti přesunovaného materiálu Příplatek k cenám za zvětšený přesun přes vymezenou největší dopravní vzdálenost za každých dalších i započatých 1000 m</t>
  </si>
  <si>
    <t>-2045336115</t>
  </si>
  <si>
    <t>https://podminky.urs.cz/item/CS_URS_2022_01/998781199</t>
  </si>
  <si>
    <t>2,426*19 'Přepočtené koeficientem množství</t>
  </si>
  <si>
    <t>783</t>
  </si>
  <si>
    <t>Dokončovací práce - nátěry</t>
  </si>
  <si>
    <t>95</t>
  </si>
  <si>
    <t>783324101</t>
  </si>
  <si>
    <t>Základní nátěr zámečnických konstrukcí jednonásobný akrylátový</t>
  </si>
  <si>
    <t>2093569222</t>
  </si>
  <si>
    <t>https://podminky.urs.cz/item/CS_URS_2022_01/783324101</t>
  </si>
  <si>
    <t>zárubně dveří</t>
  </si>
  <si>
    <t>7*5*0,2</t>
  </si>
  <si>
    <t>96</t>
  </si>
  <si>
    <t>783327101</t>
  </si>
  <si>
    <t>Krycí nátěr (email) zámečnických konstrukcí jednonásobný akrylátový</t>
  </si>
  <si>
    <t>207259001</t>
  </si>
  <si>
    <t>https://podminky.urs.cz/item/CS_URS_2022_01/783327101</t>
  </si>
  <si>
    <t>784</t>
  </si>
  <si>
    <t>Dokončovací práce - malby a tapety</t>
  </si>
  <si>
    <t>97</t>
  </si>
  <si>
    <t>784111001</t>
  </si>
  <si>
    <t>Oprášení (ometení) podkladu v místnostech výšky do 3,80 m</t>
  </si>
  <si>
    <t>1640015799</t>
  </si>
  <si>
    <t>https://podminky.urs.cz/item/CS_URS_2022_01/784111001</t>
  </si>
  <si>
    <t>malby stěn</t>
  </si>
  <si>
    <t>2,6*(1,73+1,73+1,63+1,63)*7</t>
  </si>
  <si>
    <t>2,6*(3,44+3,44+2,46+2,46)*7</t>
  </si>
  <si>
    <t>3,44*2,46*7</t>
  </si>
  <si>
    <t>98</t>
  </si>
  <si>
    <t>784121001</t>
  </si>
  <si>
    <t>Oškrabání malby v místnostech výšky do 3,80 m</t>
  </si>
  <si>
    <t>1239399361</t>
  </si>
  <si>
    <t>https://podminky.urs.cz/item/CS_URS_2022_01/784121001</t>
  </si>
  <si>
    <t>99</t>
  </si>
  <si>
    <t>784181101</t>
  </si>
  <si>
    <t>Penetrace podkladu jednonásobná základní akrylátová bezbarvá v místnostech výšky do 3,80 m</t>
  </si>
  <si>
    <t>-727650420</t>
  </si>
  <si>
    <t>https://podminky.urs.cz/item/CS_URS_2022_01/784181101</t>
  </si>
  <si>
    <t>0,5*(1,48+1,48+1,63+1,63+1,6-0,6)*7</t>
  </si>
  <si>
    <t>100</t>
  </si>
  <si>
    <t>784211101</t>
  </si>
  <si>
    <t>Malby z malířských směsí oděruvzdorných za mokra dvojnásobné, bílé za mokra oděruvzdorné výborně v místnostech výšky do 3,80 m</t>
  </si>
  <si>
    <t>-1013424047</t>
  </si>
  <si>
    <t>https://podminky.urs.cz/item/CS_URS_2022_01/784211101</t>
  </si>
  <si>
    <t>02 - Stoupačka 01 ZTI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</si>
  <si>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</si>
  <si>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</si>
  <si>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</si>
  <si>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</si>
  <si>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>CS ÚRS 2021 02</t>
  </si>
  <si>
    <t>374569023</t>
  </si>
  <si>
    <t>https://podminky.urs.cz/item/CS_URS_2021_02/997013217</t>
  </si>
  <si>
    <t>704038025</t>
  </si>
  <si>
    <t>https://podminky.urs.cz/item/CS_URS_2021_02/997013501</t>
  </si>
  <si>
    <t>-604566214</t>
  </si>
  <si>
    <t>https://podminky.urs.cz/item/CS_URS_2021_02/997013509</t>
  </si>
  <si>
    <t>2,563*19 'Přepočtené koeficientem množství</t>
  </si>
  <si>
    <t>109106308</t>
  </si>
  <si>
    <t>https://podminky.urs.cz/item/CS_URS_2021_02/997013631</t>
  </si>
  <si>
    <t>721</t>
  </si>
  <si>
    <t>Zdravotechnika - vnitřní kanalizace</t>
  </si>
  <si>
    <t>721140802</t>
  </si>
  <si>
    <t>Demontáž potrubí z litinových trub odpadních nebo dešťových do DN 100</t>
  </si>
  <si>
    <t>1925409911</t>
  </si>
  <si>
    <t>https://podminky.urs.cz/item/CS_URS_2021_02/721140802</t>
  </si>
  <si>
    <t>rozvody kanalizace</t>
  </si>
  <si>
    <t>721140806</t>
  </si>
  <si>
    <t>Demontáž potrubí z litinových trub odpadních nebo dešťových přes 100 do DN 200</t>
  </si>
  <si>
    <t>-1379620011</t>
  </si>
  <si>
    <t>https://podminky.urs.cz/item/CS_URS_2021_02/721140806</t>
  </si>
  <si>
    <t>8*2,85</t>
  </si>
  <si>
    <t>721174042</t>
  </si>
  <si>
    <t>Potrubí z trub polypropylenových připojovací DN 40</t>
  </si>
  <si>
    <t>-1215919785</t>
  </si>
  <si>
    <t>https://podminky.urs.cz/item/CS_URS_2021_02/721174042</t>
  </si>
  <si>
    <t>2*10</t>
  </si>
  <si>
    <t>721174043</t>
  </si>
  <si>
    <t>Potrubí z trub polypropylenových připojovací DN 50</t>
  </si>
  <si>
    <t>1615862340</t>
  </si>
  <si>
    <t>https://podminky.urs.cz/item/CS_URS_2021_02/721174043</t>
  </si>
  <si>
    <t>7*6</t>
  </si>
  <si>
    <t>5*4</t>
  </si>
  <si>
    <t>721174045</t>
  </si>
  <si>
    <t>Potrubí z trub polypropylenových připojovací DN 110</t>
  </si>
  <si>
    <t>-1038340004</t>
  </si>
  <si>
    <t>https://podminky.urs.cz/item/CS_URS_2021_02/721174045</t>
  </si>
  <si>
    <t>12*1,5</t>
  </si>
  <si>
    <t>721175013</t>
  </si>
  <si>
    <t>Plastové potrubí odhlučněné dvouvrstvé odpadní (svislé) DN 125</t>
  </si>
  <si>
    <t>-1677169863</t>
  </si>
  <si>
    <t>https://podminky.urs.cz/item/CS_URS_2021_02/721175013</t>
  </si>
  <si>
    <t xml:space="preserve">stoupačka </t>
  </si>
  <si>
    <t>721194104</t>
  </si>
  <si>
    <t>Vyměření přípojek na potrubí vyvedení a upevnění odpadních výpustek DN 40</t>
  </si>
  <si>
    <t>599303941</t>
  </si>
  <si>
    <t>https://podminky.urs.cz/item/CS_URS_2021_02/721194104</t>
  </si>
  <si>
    <t>721194105</t>
  </si>
  <si>
    <t>Vyměření přípojek na potrubí vyvedení a upevnění odpadních výpustek DN 50</t>
  </si>
  <si>
    <t>1390517</t>
  </si>
  <si>
    <t>https://podminky.urs.cz/item/CS_URS_2021_02/721194105</t>
  </si>
  <si>
    <t>5+7+7</t>
  </si>
  <si>
    <t>721194109</t>
  </si>
  <si>
    <t>Vyměření přípojek na potrubí vyvedení a upevnění odpadních výpustek DN 110</t>
  </si>
  <si>
    <t>-1909283210</t>
  </si>
  <si>
    <t>https://podminky.urs.cz/item/CS_URS_2021_02/721194109</t>
  </si>
  <si>
    <t>6+6</t>
  </si>
  <si>
    <t>721220801</t>
  </si>
  <si>
    <t>Demontáž zápachových uzávěrek do DN 70</t>
  </si>
  <si>
    <t>735003954</t>
  </si>
  <si>
    <t>https://podminky.urs.cz/item/CS_URS_2021_02/721220801</t>
  </si>
  <si>
    <t>5+7+7+7</t>
  </si>
  <si>
    <t>721290111</t>
  </si>
  <si>
    <t>Zkouška těsnosti kanalizace v objektech vodou do DN 125</t>
  </si>
  <si>
    <t>-906966215</t>
  </si>
  <si>
    <t>https://podminky.urs.cz/item/CS_URS_2021_02/721290111</t>
  </si>
  <si>
    <t>721V1</t>
  </si>
  <si>
    <t>Kamerová zkouška ležaté kanalizace</t>
  </si>
  <si>
    <t>-721159649</t>
  </si>
  <si>
    <t>998721103</t>
  </si>
  <si>
    <t>Přesun hmot pro vnitřní kanalizace stanovený z hmotnosti přesunovaného materiálu vodorovná dopravní vzdálenost do 50 m v objektech výšky přes 12 do 24 m</t>
  </si>
  <si>
    <t>-696148767</t>
  </si>
  <si>
    <t>https://podminky.urs.cz/item/CS_URS_2021_02/998721103</t>
  </si>
  <si>
    <t>998721181</t>
  </si>
  <si>
    <t>Přesun hmot pro vnitřní kanalizace stanovený z hmotnosti přesunovaného materiálu Příplatek k ceně za přesun prováděný bez použití mechanizace pro jakoukoliv výšku objektu</t>
  </si>
  <si>
    <t>1062036324</t>
  </si>
  <si>
    <t>https://podminky.urs.cz/item/CS_URS_2021_02/998721181</t>
  </si>
  <si>
    <t>998721194</t>
  </si>
  <si>
    <t>Přesun hmot pro vnitřní kanalizace stanovený z hmotnosti přesunovaného materiálu Příplatek k ceně za zvětšený přesun přes vymezenou největší dopravní vzdálenost do 1000 m</t>
  </si>
  <si>
    <t>1951757926</t>
  </si>
  <si>
    <t>https://podminky.urs.cz/item/CS_URS_2021_02/998721194</t>
  </si>
  <si>
    <t>998721199</t>
  </si>
  <si>
    <t>Přesun hmot pro vnitřní kanalizace stanovený z hmotnosti přesunovaného materiálu Příplatek k ceně za zvětšený přesun přes vymezenou největší dopravní vzdálenost za každých dalších i započatých 1000 m</t>
  </si>
  <si>
    <t>1254179795</t>
  </si>
  <si>
    <t>https://podminky.urs.cz/item/CS_URS_2021_02/998721199</t>
  </si>
  <si>
    <t>0,185*20 'Přepočtené koeficientem množství</t>
  </si>
  <si>
    <t>722</t>
  </si>
  <si>
    <t>Zdravotechnika - vnitřní vodovod</t>
  </si>
  <si>
    <t>722130801</t>
  </si>
  <si>
    <t>Demontáž potrubí z ocelových trubek pozinkovaných závitových do DN 25</t>
  </si>
  <si>
    <t>717257007</t>
  </si>
  <si>
    <t>https://podminky.urs.cz/item/CS_URS_2021_02/722130801</t>
  </si>
  <si>
    <t>rozvod vody</t>
  </si>
  <si>
    <t>722176112</t>
  </si>
  <si>
    <t>Montáž potrubí z plastových trub svařovaných polyfuzně D přes 16 do 20 mm</t>
  </si>
  <si>
    <t>1661317419</t>
  </si>
  <si>
    <t>https://podminky.urs.cz/item/CS_URS_2021_02/722176112</t>
  </si>
  <si>
    <t>rozvody vody</t>
  </si>
  <si>
    <t>7*10+2*5</t>
  </si>
  <si>
    <t>28615152</t>
  </si>
  <si>
    <t>trubka vodovodní tlaková PPR řada PN 20 D 20mm dl 4m</t>
  </si>
  <si>
    <t>-1159077285</t>
  </si>
  <si>
    <t>722176113</t>
  </si>
  <si>
    <t>Montáž potrubí z plastových trub svařovaných polyfuzně D přes 20 do 25 mm</t>
  </si>
  <si>
    <t>2091719589</t>
  </si>
  <si>
    <t>https://podminky.urs.cz/item/CS_URS_2021_02/722176113</t>
  </si>
  <si>
    <t>15*7</t>
  </si>
  <si>
    <t>28615153</t>
  </si>
  <si>
    <t>trubka vodovodní tlaková PPR řada PN 20 D 25mm dl 4m</t>
  </si>
  <si>
    <t>1549431247</t>
  </si>
  <si>
    <t>722179192</t>
  </si>
  <si>
    <t>Příplatek k ceně rozvody vody z plastů za práce malého rozsahu na zakázce při průměru trubek do 32 mm, do 15 svarů</t>
  </si>
  <si>
    <t>soubor</t>
  </si>
  <si>
    <t>1189542236</t>
  </si>
  <si>
    <t>https://podminky.urs.cz/item/CS_URS_2021_02/722179192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</si>
  <si>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</si>
  <si>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</si>
  <si>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425560030</t>
  </si>
  <si>
    <t>https://podminky.urs.cz/item/CS_URS_2021_02/722181221</t>
  </si>
  <si>
    <t>80/2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</si>
  <si>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</si>
  <si>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</si>
  <si>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-275649423</t>
  </si>
  <si>
    <t>https://podminky.urs.cz/item/CS_URS_2021_02/722181222</t>
  </si>
  <si>
    <t>105/2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</si>
  <si>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</si>
  <si>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</si>
  <si>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-770104862</t>
  </si>
  <si>
    <t>https://podminky.urs.cz/item/CS_URS_2021_02/722181251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</si>
  <si>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</si>
  <si>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</si>
  <si>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-1312615478</t>
  </si>
  <si>
    <t>https://podminky.urs.cz/item/CS_URS_2021_02/722181252</t>
  </si>
  <si>
    <t>722220111</t>
  </si>
  <si>
    <t>Armatury s jedním závitem nástěnky pro výtokový ventil G 1/2"</t>
  </si>
  <si>
    <t>-492937103</t>
  </si>
  <si>
    <t>https://podminky.urs.cz/item/CS_URS_2021_02/722220111</t>
  </si>
  <si>
    <t>722220121</t>
  </si>
  <si>
    <t>Armatury s jedním závitem nástěnky pro baterii G 1/2"</t>
  </si>
  <si>
    <t>pár</t>
  </si>
  <si>
    <t>1281365195</t>
  </si>
  <si>
    <t>https://podminky.urs.cz/item/CS_URS_2021_02/722220121</t>
  </si>
  <si>
    <t>722240123</t>
  </si>
  <si>
    <t>Armatury z plastických hmot kohouty (PPR) kulové DN 25</t>
  </si>
  <si>
    <t>181214065</t>
  </si>
  <si>
    <t>https://podminky.urs.cz/item/CS_URS_2021_02/722240123</t>
  </si>
  <si>
    <t>12*2</t>
  </si>
  <si>
    <t>722290234</t>
  </si>
  <si>
    <t>Zkoušky, proplach a desinfekce vodovodního potrubí proplach a desinfekce vodovodního potrubí do DN 80</t>
  </si>
  <si>
    <t>1613159178</t>
  </si>
  <si>
    <t>https://podminky.urs.cz/item/CS_URS_2021_02/722290234</t>
  </si>
  <si>
    <t>200</t>
  </si>
  <si>
    <t>998722103</t>
  </si>
  <si>
    <t>Přesun hmot pro vnitřní vodovod stanovený z hmotnosti přesunovaného materiálu vodorovná dopravní vzdálenost do 50 m v objektech výšky přes 12 do 24 m</t>
  </si>
  <si>
    <t>1415820150</t>
  </si>
  <si>
    <t>https://podminky.urs.cz/item/CS_URS_2021_02/998722103</t>
  </si>
  <si>
    <t>998722181</t>
  </si>
  <si>
    <t>Přesun hmot pro vnitřní vodovod stanovený z hmotnosti přesunovaného materiálu Příplatek k ceně za přesun prováděný bez použití mechanizace pro jakoukoliv výšku objektu</t>
  </si>
  <si>
    <t>-1784529397</t>
  </si>
  <si>
    <t>https://podminky.urs.cz/item/CS_URS_2021_02/998722181</t>
  </si>
  <si>
    <t>998722194</t>
  </si>
  <si>
    <t>Přesun hmot pro vnitřní vodovod stanovený z hmotnosti přesunovaného materiálu Příplatek k ceně za zvětšený přesun přes vymezenou největší dopravní vzdálenost do 1000 m</t>
  </si>
  <si>
    <t>-603146821</t>
  </si>
  <si>
    <t>https://podminky.urs.cz/item/CS_URS_2021_02/998722194</t>
  </si>
  <si>
    <t>998722199</t>
  </si>
  <si>
    <t>Přesun hmot pro vnitřní vodovod stanovený z hmotnosti přesunovaného materiálu Příplatek k ceně za zvětšený přesun přes vymezenou největší dopravní vzdálenost za každých dalších i započatých 1000 m</t>
  </si>
  <si>
    <t>-1129594258</t>
  </si>
  <si>
    <t>https://podminky.urs.cz/item/CS_URS_2021_02/998722199</t>
  </si>
  <si>
    <t>0,219*20 'Přepočtené koeficientem množství</t>
  </si>
  <si>
    <t>725</t>
  </si>
  <si>
    <t>Zdravotechnika - zařizovací předměty</t>
  </si>
  <si>
    <t>725110811</t>
  </si>
  <si>
    <t>Demontáž klozetů splachovacích s nádrží nebo tlakovým splachovačem</t>
  </si>
  <si>
    <t>337849199</t>
  </si>
  <si>
    <t>https://podminky.urs.cz/item/CS_URS_2021_02/725110811</t>
  </si>
  <si>
    <t>zařizovací předměty</t>
  </si>
  <si>
    <t>725112171</t>
  </si>
  <si>
    <t>Zařízení záchodů kombi klozety s hlubokým splachováním odpad vodorovný_x000d_
Včetně dodávky a montáže plastového prkýnka</t>
  </si>
  <si>
    <t>-2113472239</t>
  </si>
  <si>
    <t>https://podminky.urs.cz/item/CS_URS_2021_02/725112171</t>
  </si>
  <si>
    <t>725210821</t>
  </si>
  <si>
    <t>Demontáž umyvadel bez výtokových armatur umyvadel</t>
  </si>
  <si>
    <t>91654081</t>
  </si>
  <si>
    <t>https://podminky.urs.cz/item/CS_URS_2021_02/725210821</t>
  </si>
  <si>
    <t>725211602</t>
  </si>
  <si>
    <t>Umyvadla keramická bílá bez výtokových armatur připevněná na stěnu šrouby bez sloupu nebo krytu na sifon, šířka umyvadla 550 mm</t>
  </si>
  <si>
    <t>-1939676400</t>
  </si>
  <si>
    <t>https://podminky.urs.cz/item/CS_URS_2021_02/725211602</t>
  </si>
  <si>
    <t>725240811</t>
  </si>
  <si>
    <t>Demontáž sprchových kabin a vaniček bez výtokových armatur kabin</t>
  </si>
  <si>
    <t>907407622</t>
  </si>
  <si>
    <t>https://podminky.urs.cz/item/CS_URS_2021_02/725240811</t>
  </si>
  <si>
    <t>725240812</t>
  </si>
  <si>
    <t>Demontáž sprchových kabin a vaniček bez výtokových armatur vaniček</t>
  </si>
  <si>
    <t>-1576430000</t>
  </si>
  <si>
    <t>https://podminky.urs.cz/item/CS_URS_2021_02/725240812</t>
  </si>
  <si>
    <t>725241111</t>
  </si>
  <si>
    <t>Sprchové vaničky akrylátové čtvercové 800x800 mm</t>
  </si>
  <si>
    <t>-940843854</t>
  </si>
  <si>
    <t>https://podminky.urs.cz/item/CS_URS_2021_02/725241111</t>
  </si>
  <si>
    <t>725310823</t>
  </si>
  <si>
    <t>Demontáž dřezů jednodílných bez výtokových armatur vestavěných v kuchyňských sestavách</t>
  </si>
  <si>
    <t>-717329639</t>
  </si>
  <si>
    <t>https://podminky.urs.cz/item/CS_URS_2021_02/725310823</t>
  </si>
  <si>
    <t>725810811</t>
  </si>
  <si>
    <t>Demontáž výtokových ventilů nástěnných</t>
  </si>
  <si>
    <t>-481260280</t>
  </si>
  <si>
    <t>https://podminky.urs.cz/item/CS_URS_2021_02/725810811</t>
  </si>
  <si>
    <t>725813111</t>
  </si>
  <si>
    <t>Ventily rohové bez připojovací trubičky nebo flexi hadičky G 1/2"</t>
  </si>
  <si>
    <t>1319839887</t>
  </si>
  <si>
    <t>https://podminky.urs.cz/item/CS_URS_2021_02/725813111</t>
  </si>
  <si>
    <t>725813112</t>
  </si>
  <si>
    <t>Ventily rohové bez připojovací trubičky nebo flexi hadičky pračkové G 3/4"</t>
  </si>
  <si>
    <t>84647616</t>
  </si>
  <si>
    <t>https://podminky.urs.cz/item/CS_URS_2021_02/725813112</t>
  </si>
  <si>
    <t>725820801</t>
  </si>
  <si>
    <t>Demontáž baterií nástěnných do G 3/4</t>
  </si>
  <si>
    <t>-373865923</t>
  </si>
  <si>
    <t>https://podminky.urs.cz/item/CS_URS_2021_02/725820801</t>
  </si>
  <si>
    <t>7*3</t>
  </si>
  <si>
    <t>725821326</t>
  </si>
  <si>
    <t>Baterie dřezové stojánkové pákové s otáčivým ústím a délkou ramínka 265 mm</t>
  </si>
  <si>
    <t>CS ÚRS 2018 01</t>
  </si>
  <si>
    <t>245224881</t>
  </si>
  <si>
    <t>725822612</t>
  </si>
  <si>
    <t>Baterie umyvadlové stojánkové pákové s výpustí</t>
  </si>
  <si>
    <t>1055872540</t>
  </si>
  <si>
    <t>https://podminky.urs.cz/item/CS_URS_2021_02/725822612</t>
  </si>
  <si>
    <t>725840850</t>
  </si>
  <si>
    <t>Demontáž baterií sprchových diferenciálních do G 3/4 x 1</t>
  </si>
  <si>
    <t>64903215</t>
  </si>
  <si>
    <t>https://podminky.urs.cz/item/CS_URS_2021_02/725840850</t>
  </si>
  <si>
    <t>725840860</t>
  </si>
  <si>
    <t>Demontáž baterií sprchových diferenciálních sprchových ramen nebo sprch táhlových</t>
  </si>
  <si>
    <t>235902289</t>
  </si>
  <si>
    <t>https://podminky.urs.cz/item/CS_URS_2021_02/725840860</t>
  </si>
  <si>
    <t>725841311</t>
  </si>
  <si>
    <t>Baterie sprchové nástěnné pákové_x000d_
Včetně sprchového ramínka</t>
  </si>
  <si>
    <t>-1706476321</t>
  </si>
  <si>
    <t>https://podminky.urs.cz/item/CS_URS_2021_02/725841311</t>
  </si>
  <si>
    <t>725861102</t>
  </si>
  <si>
    <t>Zápachové uzávěrky zařizovacích předmětů pro umyvadla DN 40</t>
  </si>
  <si>
    <t>-785944264</t>
  </si>
  <si>
    <t>https://podminky.urs.cz/item/CS_URS_2021_02/725861102</t>
  </si>
  <si>
    <t>725862103</t>
  </si>
  <si>
    <t>Zápachové uzávěrky zařizovacích předmětů pro dřezy DN 40/50</t>
  </si>
  <si>
    <t>252361263</t>
  </si>
  <si>
    <t>https://podminky.urs.cz/item/CS_URS_2021_02/725862103</t>
  </si>
  <si>
    <t>725865312</t>
  </si>
  <si>
    <t>Zápachové uzávěrky zařizovacích předmětů pro vany sprchových koutů s kulovým kloubem na odtoku DN 40/50 a odpadním ventilem</t>
  </si>
  <si>
    <t>651966968</t>
  </si>
  <si>
    <t>https://podminky.urs.cz/item/CS_URS_2021_02/725865312</t>
  </si>
  <si>
    <t>721226521</t>
  </si>
  <si>
    <t>Zápachové uzávěrky nástěnné (PP) pro pračku a myčku DN 40</t>
  </si>
  <si>
    <t>1406711748</t>
  </si>
  <si>
    <t>https://podminky.urs.cz/item/CS_URS_2021_02/721226521</t>
  </si>
  <si>
    <t>998725103</t>
  </si>
  <si>
    <t>Přesun hmot pro zařizovací předměty stanovený z hmotnosti přesunovaného materiálu vodorovná dopravní vzdálenost do 50 m v objektech výšky přes 12 do 24 m</t>
  </si>
  <si>
    <t>-1681702340</t>
  </si>
  <si>
    <t>https://podminky.urs.cz/item/CS_URS_2021_02/998725103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</si>
  <si>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</si>
  <si>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</si>
  <si>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-2003590276</t>
  </si>
  <si>
    <t>https://podminky.urs.cz/item/CS_URS_2021_02/998725181</t>
  </si>
  <si>
    <t>998725194</t>
  </si>
  <si>
    <t>Přesun hmot pro zařizovací předměty stanovený z hmotnosti přesunovaného materiálu Příplatek k cenám za zvětšený přesun přes vymezenou největší dopravní vzdálenost do 1000 m</t>
  </si>
  <si>
    <t>581733695</t>
  </si>
  <si>
    <t>https://podminky.urs.cz/item/CS_URS_2021_02/998725194</t>
  </si>
  <si>
    <t>998725199</t>
  </si>
  <si>
    <t>Přesun hmot pro zařizovací předměty stanovený z hmotnosti přesunovaného materiálu Příplatek k cenám za zvětšený přesun přes vymezenou největší dopravní vzdálenost za každých dalších i započatých 1000 m</t>
  </si>
  <si>
    <t>-1328973184</t>
  </si>
  <si>
    <t>https://podminky.urs.cz/item/CS_URS_2021_02/998725199</t>
  </si>
  <si>
    <t>0,602*20 'Přepočtené koeficientem množství</t>
  </si>
  <si>
    <t>727</t>
  </si>
  <si>
    <t>Zdravotechnika - požární ochrana</t>
  </si>
  <si>
    <t>727121101</t>
  </si>
  <si>
    <t>Protipožární ochranné manžety plastového potrubí prostup stěnou tloušťky 100 mm požární odolnost EI 90 D 32</t>
  </si>
  <si>
    <t>-1160179397</t>
  </si>
  <si>
    <t>https://podminky.urs.cz/item/CS_URS_2021_02/727121101</t>
  </si>
  <si>
    <t>10*7</t>
  </si>
  <si>
    <t>727121107</t>
  </si>
  <si>
    <t>Protipožární ochranné manžety plastového potrubí prostup stěnou tloušťky 100 mm požární odolnost EI 90 D 110</t>
  </si>
  <si>
    <t>1839341861</t>
  </si>
  <si>
    <t>https://podminky.urs.cz/item/CS_URS_2021_02/727121107</t>
  </si>
  <si>
    <t>03 - Stoupačka 01 Elektroinstalace</t>
  </si>
  <si>
    <t xml:space="preserve">    741 - Elektroinstalace - silnoproud</t>
  </si>
  <si>
    <t>741</t>
  </si>
  <si>
    <t>Elektroinstalace - silnoproud</t>
  </si>
  <si>
    <t>741V1</t>
  </si>
  <si>
    <t>Elektroinstalace - viz samostatný soupis prací</t>
  </si>
  <si>
    <t>-306361170</t>
  </si>
  <si>
    <t>04 - Stoupačka 04 Stavební část</t>
  </si>
  <si>
    <t>(2,0*(1,48+1,48+1,63+1,63+1,6)*7-0,6*2*7)*4</t>
  </si>
  <si>
    <t>17,291*3 'Přepočtené koeficientem množství</t>
  </si>
  <si>
    <t>2,672*20 'Přepočtené koeficientem množství</t>
  </si>
  <si>
    <t>(0,6*1,9+1,6*0,5)*8</t>
  </si>
  <si>
    <t>121,6*1,1 'Přepočtené koeficientem množství</t>
  </si>
  <si>
    <t>121,6</t>
  </si>
  <si>
    <t>2,536*19 'Přepočtené koeficientem množství</t>
  </si>
  <si>
    <t>05 - Stoupačka 04 ZTI</t>
  </si>
  <si>
    <t>2,6*19 'Přepočtené koeficientem množství</t>
  </si>
  <si>
    <t>6+8+6+1</t>
  </si>
  <si>
    <t>8+7+7+7</t>
  </si>
  <si>
    <t>8*2</t>
  </si>
  <si>
    <t>725222111</t>
  </si>
  <si>
    <t>Vany bez výtokových armatur akrylátové se zápachovou uzávěrkou klasické 1200x700 mm</t>
  </si>
  <si>
    <t>-4424041</t>
  </si>
  <si>
    <t>https://podminky.urs.cz/item/CS_URS_2022_01/725222111</t>
  </si>
  <si>
    <t>0,61*20 'Přepočtené koeficientem množství</t>
  </si>
  <si>
    <t>06 - Stoupačka 04 Elektroinstalace</t>
  </si>
  <si>
    <t>20 -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</si>
  <si>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</si>
  <si>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</si>
  <si>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</si>
  <si>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</si>
  <si>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Vedlejší rozpočtové náklady</t>
  </si>
  <si>
    <t>VRN1</t>
  </si>
  <si>
    <t>Průzkumné, geodetické a projektové práce</t>
  </si>
  <si>
    <t>013002000</t>
  </si>
  <si>
    <t>Projektové práce_x000d_
Dokumentace skutečného provedení stavby</t>
  </si>
  <si>
    <t>1024</t>
  </si>
  <si>
    <t>-753264778</t>
  </si>
  <si>
    <t>https://podminky.urs.cz/item/CS_URS_2022_01/013002000</t>
  </si>
  <si>
    <t>VRN3</t>
  </si>
  <si>
    <t>Zařízení staveniště</t>
  </si>
  <si>
    <t>032002000</t>
  </si>
  <si>
    <t>Zřízení vybavení staveniště</t>
  </si>
  <si>
    <t>1730885803</t>
  </si>
  <si>
    <t>https://podminky.urs.cz/item/CS_URS_2022_01/032002000</t>
  </si>
  <si>
    <t>032103000</t>
  </si>
  <si>
    <t>Náklady na stavební buňky</t>
  </si>
  <si>
    <t>949590915</t>
  </si>
  <si>
    <t>https://podminky.urs.cz/item/CS_URS_2022_01/032103000</t>
  </si>
  <si>
    <t>033103000</t>
  </si>
  <si>
    <t>Připojení energií</t>
  </si>
  <si>
    <t>737699107</t>
  </si>
  <si>
    <t>https://podminky.urs.cz/item/CS_URS_2022_01/033103000</t>
  </si>
  <si>
    <t>033203000</t>
  </si>
  <si>
    <t>Energie pro zařízení staveniště</t>
  </si>
  <si>
    <t>-1810675473</t>
  </si>
  <si>
    <t>https://podminky.urs.cz/item/CS_URS_2022_01/033203000</t>
  </si>
  <si>
    <t>035103001</t>
  </si>
  <si>
    <t>Pronájem ploch</t>
  </si>
  <si>
    <t>1703817464</t>
  </si>
  <si>
    <t>https://podminky.urs.cz/item/CS_URS_2022_01/035103001</t>
  </si>
  <si>
    <t>039103000</t>
  </si>
  <si>
    <t>Rozebrání, bourání a odvoz zařízení staveniště</t>
  </si>
  <si>
    <t>294994213</t>
  </si>
  <si>
    <t>https://podminky.urs.cz/item/CS_URS_2022_01/039103000</t>
  </si>
  <si>
    <t>039203000</t>
  </si>
  <si>
    <t>Úprava terénu po zrušení zařízení staveniště</t>
  </si>
  <si>
    <t>-1090133411</t>
  </si>
  <si>
    <t>https://podminky.urs.cz/item/CS_URS_2022_01/039203000</t>
  </si>
  <si>
    <t>VRN7</t>
  </si>
  <si>
    <t>Provozní vlivy</t>
  </si>
  <si>
    <t>071002000</t>
  </si>
  <si>
    <t>Provoz investora, třetích osob_x000d_
Příplatek za provádění prací za provozu</t>
  </si>
  <si>
    <t>-657851064</t>
  </si>
  <si>
    <t>https://podminky.urs.cz/item/CS_URS_2022_01/071002000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</si>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</sst>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342272215" TargetMode="External" /><Relationship Id="rId2" Type="http://schemas.openxmlformats.org/officeDocument/2006/relationships/hyperlink" Target="https://podminky.urs.cz/item/CS_URS_2022_01/411388531" TargetMode="External" /><Relationship Id="rId3" Type="http://schemas.openxmlformats.org/officeDocument/2006/relationships/hyperlink" Target="https://podminky.urs.cz/item/CS_URS_2022_01/611131101" TargetMode="External" /><Relationship Id="rId4" Type="http://schemas.openxmlformats.org/officeDocument/2006/relationships/hyperlink" Target="https://podminky.urs.cz/item/CS_URS_2022_01/611321141" TargetMode="External" /><Relationship Id="rId5" Type="http://schemas.openxmlformats.org/officeDocument/2006/relationships/hyperlink" Target="https://podminky.urs.cz/item/CS_URS_2022_01/612131101" TargetMode="External" /><Relationship Id="rId6" Type="http://schemas.openxmlformats.org/officeDocument/2006/relationships/hyperlink" Target="https://podminky.urs.cz/item/CS_URS_2022_01/612131121" TargetMode="External" /><Relationship Id="rId7" Type="http://schemas.openxmlformats.org/officeDocument/2006/relationships/hyperlink" Target="https://podminky.urs.cz/item/CS_URS_2022_01/612135101" TargetMode="External" /><Relationship Id="rId8" Type="http://schemas.openxmlformats.org/officeDocument/2006/relationships/hyperlink" Target="https://podminky.urs.cz/item/CS_URS_2022_01/612142001" TargetMode="External" /><Relationship Id="rId9" Type="http://schemas.openxmlformats.org/officeDocument/2006/relationships/hyperlink" Target="https://podminky.urs.cz/item/CS_URS_2022_01/612321121" TargetMode="External" /><Relationship Id="rId10" Type="http://schemas.openxmlformats.org/officeDocument/2006/relationships/hyperlink" Target="https://podminky.urs.cz/item/CS_URS_2022_01/612321141" TargetMode="External" /><Relationship Id="rId11" Type="http://schemas.openxmlformats.org/officeDocument/2006/relationships/hyperlink" Target="https://podminky.urs.cz/item/CS_URS_2022_01/612321191" TargetMode="External" /><Relationship Id="rId12" Type="http://schemas.openxmlformats.org/officeDocument/2006/relationships/hyperlink" Target="https://podminky.urs.cz/item/CS_URS_2022_01/612325225" TargetMode="External" /><Relationship Id="rId13" Type="http://schemas.openxmlformats.org/officeDocument/2006/relationships/hyperlink" Target="https://podminky.urs.cz/item/CS_URS_2022_01/619991011" TargetMode="External" /><Relationship Id="rId14" Type="http://schemas.openxmlformats.org/officeDocument/2006/relationships/hyperlink" Target="https://podminky.urs.cz/item/CS_URS_2022_01/619999041" TargetMode="External" /><Relationship Id="rId15" Type="http://schemas.openxmlformats.org/officeDocument/2006/relationships/hyperlink" Target="https://podminky.urs.cz/item/CS_URS_2022_01/632450124" TargetMode="External" /><Relationship Id="rId16" Type="http://schemas.openxmlformats.org/officeDocument/2006/relationships/hyperlink" Target="https://podminky.urs.cz/item/CS_URS_2022_01/642942111" TargetMode="External" /><Relationship Id="rId17" Type="http://schemas.openxmlformats.org/officeDocument/2006/relationships/hyperlink" Target="https://podminky.urs.cz/item/CS_URS_2022_01/949101111" TargetMode="External" /><Relationship Id="rId18" Type="http://schemas.openxmlformats.org/officeDocument/2006/relationships/hyperlink" Target="https://podminky.urs.cz/item/CS_URS_2022_01/952901111" TargetMode="External" /><Relationship Id="rId19" Type="http://schemas.openxmlformats.org/officeDocument/2006/relationships/hyperlink" Target="https://podminky.urs.cz/item/CS_URS_2022_01/962031132" TargetMode="External" /><Relationship Id="rId20" Type="http://schemas.openxmlformats.org/officeDocument/2006/relationships/hyperlink" Target="https://podminky.urs.cz/item/CS_URS_2022_01/965045112" TargetMode="External" /><Relationship Id="rId21" Type="http://schemas.openxmlformats.org/officeDocument/2006/relationships/hyperlink" Target="https://podminky.urs.cz/item/CS_URS_2022_01/968072455" TargetMode="External" /><Relationship Id="rId22" Type="http://schemas.openxmlformats.org/officeDocument/2006/relationships/hyperlink" Target="https://podminky.urs.cz/item/CS_URS_2022_01/973042461" TargetMode="External" /><Relationship Id="rId23" Type="http://schemas.openxmlformats.org/officeDocument/2006/relationships/hyperlink" Target="https://podminky.urs.cz/item/CS_URS_2022_01/974031133" TargetMode="External" /><Relationship Id="rId24" Type="http://schemas.openxmlformats.org/officeDocument/2006/relationships/hyperlink" Target="https://podminky.urs.cz/item/CS_URS_2022_01/974042533" TargetMode="External" /><Relationship Id="rId25" Type="http://schemas.openxmlformats.org/officeDocument/2006/relationships/hyperlink" Target="https://podminky.urs.cz/item/CS_URS_2022_01/978011191" TargetMode="External" /><Relationship Id="rId26" Type="http://schemas.openxmlformats.org/officeDocument/2006/relationships/hyperlink" Target="https://podminky.urs.cz/item/CS_URS_2022_01/978013191" TargetMode="External" /><Relationship Id="rId27" Type="http://schemas.openxmlformats.org/officeDocument/2006/relationships/hyperlink" Target="https://podminky.urs.cz/item/CS_URS_2022_01/997013217" TargetMode="External" /><Relationship Id="rId28" Type="http://schemas.openxmlformats.org/officeDocument/2006/relationships/hyperlink" Target="https://podminky.urs.cz/item/CS_URS_2022_01/997013501" TargetMode="External" /><Relationship Id="rId29" Type="http://schemas.openxmlformats.org/officeDocument/2006/relationships/hyperlink" Target="https://podminky.urs.cz/item/CS_URS_2022_01/997013509" TargetMode="External" /><Relationship Id="rId30" Type="http://schemas.openxmlformats.org/officeDocument/2006/relationships/hyperlink" Target="https://podminky.urs.cz/item/CS_URS_2022_01/997013631" TargetMode="External" /><Relationship Id="rId31" Type="http://schemas.openxmlformats.org/officeDocument/2006/relationships/hyperlink" Target="https://podminky.urs.cz/item/CS_URS_2022_01/998018003" TargetMode="External" /><Relationship Id="rId32" Type="http://schemas.openxmlformats.org/officeDocument/2006/relationships/hyperlink" Target="https://podminky.urs.cz/item/CS_URS_2022_01/998018011" TargetMode="External" /><Relationship Id="rId33" Type="http://schemas.openxmlformats.org/officeDocument/2006/relationships/hyperlink" Target="https://podminky.urs.cz/item/CS_URS_2022_01/998011018" TargetMode="External" /><Relationship Id="rId34" Type="http://schemas.openxmlformats.org/officeDocument/2006/relationships/hyperlink" Target="https://podminky.urs.cz/item/CS_URS_2022_01/998011019" TargetMode="External" /><Relationship Id="rId35" Type="http://schemas.openxmlformats.org/officeDocument/2006/relationships/hyperlink" Target="https://podminky.urs.cz/item/CS_URS_2022_01/734221531" TargetMode="External" /><Relationship Id="rId36" Type="http://schemas.openxmlformats.org/officeDocument/2006/relationships/hyperlink" Target="https://podminky.urs.cz/item/CS_URS_2022_01/734222811" TargetMode="External" /><Relationship Id="rId37" Type="http://schemas.openxmlformats.org/officeDocument/2006/relationships/hyperlink" Target="https://podminky.urs.cz/item/CS_URS_2022_01/735141111" TargetMode="External" /><Relationship Id="rId38" Type="http://schemas.openxmlformats.org/officeDocument/2006/relationships/hyperlink" Target="https://podminky.urs.cz/item/CS_URS_2022_01/735161811" TargetMode="External" /><Relationship Id="rId39" Type="http://schemas.openxmlformats.org/officeDocument/2006/relationships/hyperlink" Target="https://podminky.urs.cz/item/CS_URS_2022_01/998735103" TargetMode="External" /><Relationship Id="rId40" Type="http://schemas.openxmlformats.org/officeDocument/2006/relationships/hyperlink" Target="https://podminky.urs.cz/item/CS_URS_2022_01/998735181" TargetMode="External" /><Relationship Id="rId41" Type="http://schemas.openxmlformats.org/officeDocument/2006/relationships/hyperlink" Target="https://podminky.urs.cz/item/CS_URS_2022_01/998735194" TargetMode="External" /><Relationship Id="rId42" Type="http://schemas.openxmlformats.org/officeDocument/2006/relationships/hyperlink" Target="https://podminky.urs.cz/item/CS_URS_2022_01/998735199" TargetMode="External" /><Relationship Id="rId43" Type="http://schemas.openxmlformats.org/officeDocument/2006/relationships/hyperlink" Target="https://podminky.urs.cz/item/CS_URS_2022_01/751398824" TargetMode="External" /><Relationship Id="rId44" Type="http://schemas.openxmlformats.org/officeDocument/2006/relationships/hyperlink" Target="https://podminky.urs.cz/item/CS_URS_2022_01/766660001" TargetMode="External" /><Relationship Id="rId45" Type="http://schemas.openxmlformats.org/officeDocument/2006/relationships/hyperlink" Target="https://podminky.urs.cz/item/CS_URS_2022_01/766691914" TargetMode="External" /><Relationship Id="rId46" Type="http://schemas.openxmlformats.org/officeDocument/2006/relationships/hyperlink" Target="https://podminky.urs.cz/item/CS_URS_2022_01/998766103" TargetMode="External" /><Relationship Id="rId47" Type="http://schemas.openxmlformats.org/officeDocument/2006/relationships/hyperlink" Target="https://podminky.urs.cz/item/CS_URS_2022_01/998766181" TargetMode="External" /><Relationship Id="rId48" Type="http://schemas.openxmlformats.org/officeDocument/2006/relationships/hyperlink" Target="https://podminky.urs.cz/item/CS_URS_2022_01/998766194" TargetMode="External" /><Relationship Id="rId49" Type="http://schemas.openxmlformats.org/officeDocument/2006/relationships/hyperlink" Target="https://podminky.urs.cz/item/CS_URS_2022_01/998766199" TargetMode="External" /><Relationship Id="rId50" Type="http://schemas.openxmlformats.org/officeDocument/2006/relationships/hyperlink" Target="https://podminky.urs.cz/item/CS_URS_2022_01/767646401" TargetMode="External" /><Relationship Id="rId51" Type="http://schemas.openxmlformats.org/officeDocument/2006/relationships/hyperlink" Target="https://podminky.urs.cz/item/CS_URS_2022_01/998767103" TargetMode="External" /><Relationship Id="rId52" Type="http://schemas.openxmlformats.org/officeDocument/2006/relationships/hyperlink" Target="https://podminky.urs.cz/item/CS_URS_2022_01/998767181" TargetMode="External" /><Relationship Id="rId53" Type="http://schemas.openxmlformats.org/officeDocument/2006/relationships/hyperlink" Target="https://podminky.urs.cz/item/CS_URS_2022_01/998767194" TargetMode="External" /><Relationship Id="rId54" Type="http://schemas.openxmlformats.org/officeDocument/2006/relationships/hyperlink" Target="https://podminky.urs.cz/item/CS_URS_2022_01/998767199" TargetMode="External" /><Relationship Id="rId55" Type="http://schemas.openxmlformats.org/officeDocument/2006/relationships/hyperlink" Target="https://podminky.urs.cz/item/CS_URS_2022_01/771111011" TargetMode="External" /><Relationship Id="rId56" Type="http://schemas.openxmlformats.org/officeDocument/2006/relationships/hyperlink" Target="https://podminky.urs.cz/item/CS_URS_2022_01/771121011" TargetMode="External" /><Relationship Id="rId57" Type="http://schemas.openxmlformats.org/officeDocument/2006/relationships/hyperlink" Target="https://podminky.urs.cz/item/CS_URS_2022_01/771161021" TargetMode="External" /><Relationship Id="rId58" Type="http://schemas.openxmlformats.org/officeDocument/2006/relationships/hyperlink" Target="https://podminky.urs.cz/item/CS_URS_2022_01/771571810" TargetMode="External" /><Relationship Id="rId59" Type="http://schemas.openxmlformats.org/officeDocument/2006/relationships/hyperlink" Target="https://podminky.urs.cz/item/CS_URS_2022_01/771574113" TargetMode="External" /><Relationship Id="rId60" Type="http://schemas.openxmlformats.org/officeDocument/2006/relationships/hyperlink" Target="https://podminky.urs.cz/item/CS_URS_2022_01/771591112" TargetMode="External" /><Relationship Id="rId61" Type="http://schemas.openxmlformats.org/officeDocument/2006/relationships/hyperlink" Target="https://podminky.urs.cz/item/CS_URS_2022_01/771591115" TargetMode="External" /><Relationship Id="rId62" Type="http://schemas.openxmlformats.org/officeDocument/2006/relationships/hyperlink" Target="https://podminky.urs.cz/item/CS_URS_2022_01/771591264" TargetMode="External" /><Relationship Id="rId63" Type="http://schemas.openxmlformats.org/officeDocument/2006/relationships/hyperlink" Target="https://podminky.urs.cz/item/CS_URS_2022_01/998771103" TargetMode="External" /><Relationship Id="rId64" Type="http://schemas.openxmlformats.org/officeDocument/2006/relationships/hyperlink" Target="https://podminky.urs.cz/item/CS_URS_2022_01/998771181" TargetMode="External" /><Relationship Id="rId65" Type="http://schemas.openxmlformats.org/officeDocument/2006/relationships/hyperlink" Target="https://podminky.urs.cz/item/CS_URS_2022_01/998771194" TargetMode="External" /><Relationship Id="rId66" Type="http://schemas.openxmlformats.org/officeDocument/2006/relationships/hyperlink" Target="https://podminky.urs.cz/item/CS_URS_2022_01/998771199" TargetMode="External" /><Relationship Id="rId67" Type="http://schemas.openxmlformats.org/officeDocument/2006/relationships/hyperlink" Target="https://podminky.urs.cz/item/CS_URS_2022_01/781111011" TargetMode="External" /><Relationship Id="rId68" Type="http://schemas.openxmlformats.org/officeDocument/2006/relationships/hyperlink" Target="https://podminky.urs.cz/item/CS_URS_2022_01/781121011" TargetMode="External" /><Relationship Id="rId69" Type="http://schemas.openxmlformats.org/officeDocument/2006/relationships/hyperlink" Target="https://podminky.urs.cz/item/CS_URS_2022_01/781131112" TargetMode="External" /><Relationship Id="rId70" Type="http://schemas.openxmlformats.org/officeDocument/2006/relationships/hyperlink" Target="https://podminky.urs.cz/item/CS_URS_2022_01/781161021" TargetMode="External" /><Relationship Id="rId71" Type="http://schemas.openxmlformats.org/officeDocument/2006/relationships/hyperlink" Target="https://podminky.urs.cz/item/CS_URS_2022_01/781471810" TargetMode="External" /><Relationship Id="rId72" Type="http://schemas.openxmlformats.org/officeDocument/2006/relationships/hyperlink" Target="https://podminky.urs.cz/item/CS_URS_2022_01/781474112" TargetMode="External" /><Relationship Id="rId73" Type="http://schemas.openxmlformats.org/officeDocument/2006/relationships/hyperlink" Target="https://podminky.urs.cz/item/CS_URS_2022_01/781477111" TargetMode="External" /><Relationship Id="rId74" Type="http://schemas.openxmlformats.org/officeDocument/2006/relationships/hyperlink" Target="https://podminky.urs.cz/item/CS_URS_2022_01/781477112" TargetMode="External" /><Relationship Id="rId75" Type="http://schemas.openxmlformats.org/officeDocument/2006/relationships/hyperlink" Target="https://podminky.urs.cz/item/CS_URS_2022_01/781495115" TargetMode="External" /><Relationship Id="rId76" Type="http://schemas.openxmlformats.org/officeDocument/2006/relationships/hyperlink" Target="https://podminky.urs.cz/item/CS_URS_2022_01/998781103" TargetMode="External" /><Relationship Id="rId77" Type="http://schemas.openxmlformats.org/officeDocument/2006/relationships/hyperlink" Target="https://podminky.urs.cz/item/CS_URS_2022_01/998781181" TargetMode="External" /><Relationship Id="rId78" Type="http://schemas.openxmlformats.org/officeDocument/2006/relationships/hyperlink" Target="https://podminky.urs.cz/item/CS_URS_2022_01/998781194" TargetMode="External" /><Relationship Id="rId79" Type="http://schemas.openxmlformats.org/officeDocument/2006/relationships/hyperlink" Target="https://podminky.urs.cz/item/CS_URS_2022_01/998781199" TargetMode="External" /><Relationship Id="rId80" Type="http://schemas.openxmlformats.org/officeDocument/2006/relationships/hyperlink" Target="https://podminky.urs.cz/item/CS_URS_2022_01/783324101" TargetMode="External" /><Relationship Id="rId81" Type="http://schemas.openxmlformats.org/officeDocument/2006/relationships/hyperlink" Target="https://podminky.urs.cz/item/CS_URS_2022_01/783327101" TargetMode="External" /><Relationship Id="rId82" Type="http://schemas.openxmlformats.org/officeDocument/2006/relationships/hyperlink" Target="https://podminky.urs.cz/item/CS_URS_2022_01/784111001" TargetMode="External" /><Relationship Id="rId83" Type="http://schemas.openxmlformats.org/officeDocument/2006/relationships/hyperlink" Target="https://podminky.urs.cz/item/CS_URS_2022_01/784121001" TargetMode="External" /><Relationship Id="rId84" Type="http://schemas.openxmlformats.org/officeDocument/2006/relationships/hyperlink" Target="https://podminky.urs.cz/item/CS_URS_2022_01/784181101" TargetMode="External" /><Relationship Id="rId85" Type="http://schemas.openxmlformats.org/officeDocument/2006/relationships/hyperlink" Target="https://podminky.urs.cz/item/CS_URS_2022_01/784211101" TargetMode="External" /><Relationship Id="rId8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997013217" TargetMode="External" /><Relationship Id="rId2" Type="http://schemas.openxmlformats.org/officeDocument/2006/relationships/hyperlink" Target="https://podminky.urs.cz/item/CS_URS_2021_02/997013501" TargetMode="External" /><Relationship Id="rId3" Type="http://schemas.openxmlformats.org/officeDocument/2006/relationships/hyperlink" Target="https://podminky.urs.cz/item/CS_URS_2021_02/997013509" TargetMode="External" /><Relationship Id="rId4" Type="http://schemas.openxmlformats.org/officeDocument/2006/relationships/hyperlink" Target="https://podminky.urs.cz/item/CS_URS_2021_02/997013631" TargetMode="External" /><Relationship Id="rId5" Type="http://schemas.openxmlformats.org/officeDocument/2006/relationships/hyperlink" Target="https://podminky.urs.cz/item/CS_URS_2021_02/721140802" TargetMode="External" /><Relationship Id="rId6" Type="http://schemas.openxmlformats.org/officeDocument/2006/relationships/hyperlink" Target="https://podminky.urs.cz/item/CS_URS_2021_02/721140806" TargetMode="External" /><Relationship Id="rId7" Type="http://schemas.openxmlformats.org/officeDocument/2006/relationships/hyperlink" Target="https://podminky.urs.cz/item/CS_URS_2021_02/721174042" TargetMode="External" /><Relationship Id="rId8" Type="http://schemas.openxmlformats.org/officeDocument/2006/relationships/hyperlink" Target="https://podminky.urs.cz/item/CS_URS_2021_02/721174043" TargetMode="External" /><Relationship Id="rId9" Type="http://schemas.openxmlformats.org/officeDocument/2006/relationships/hyperlink" Target="https://podminky.urs.cz/item/CS_URS_2021_02/721174045" TargetMode="External" /><Relationship Id="rId10" Type="http://schemas.openxmlformats.org/officeDocument/2006/relationships/hyperlink" Target="https://podminky.urs.cz/item/CS_URS_2021_02/721175013" TargetMode="External" /><Relationship Id="rId11" Type="http://schemas.openxmlformats.org/officeDocument/2006/relationships/hyperlink" Target="https://podminky.urs.cz/item/CS_URS_2021_02/721194104" TargetMode="External" /><Relationship Id="rId12" Type="http://schemas.openxmlformats.org/officeDocument/2006/relationships/hyperlink" Target="https://podminky.urs.cz/item/CS_URS_2021_02/721194105" TargetMode="External" /><Relationship Id="rId13" Type="http://schemas.openxmlformats.org/officeDocument/2006/relationships/hyperlink" Target="https://podminky.urs.cz/item/CS_URS_2021_02/721194109" TargetMode="External" /><Relationship Id="rId14" Type="http://schemas.openxmlformats.org/officeDocument/2006/relationships/hyperlink" Target="https://podminky.urs.cz/item/CS_URS_2021_02/721220801" TargetMode="External" /><Relationship Id="rId15" Type="http://schemas.openxmlformats.org/officeDocument/2006/relationships/hyperlink" Target="https://podminky.urs.cz/item/CS_URS_2021_02/721290111" TargetMode="External" /><Relationship Id="rId16" Type="http://schemas.openxmlformats.org/officeDocument/2006/relationships/hyperlink" Target="https://podminky.urs.cz/item/CS_URS_2021_02/998721103" TargetMode="External" /><Relationship Id="rId17" Type="http://schemas.openxmlformats.org/officeDocument/2006/relationships/hyperlink" Target="https://podminky.urs.cz/item/CS_URS_2021_02/998721181" TargetMode="External" /><Relationship Id="rId18" Type="http://schemas.openxmlformats.org/officeDocument/2006/relationships/hyperlink" Target="https://podminky.urs.cz/item/CS_URS_2021_02/998721194" TargetMode="External" /><Relationship Id="rId19" Type="http://schemas.openxmlformats.org/officeDocument/2006/relationships/hyperlink" Target="https://podminky.urs.cz/item/CS_URS_2021_02/998721199" TargetMode="External" /><Relationship Id="rId20" Type="http://schemas.openxmlformats.org/officeDocument/2006/relationships/hyperlink" Target="https://podminky.urs.cz/item/CS_URS_2021_02/722130801" TargetMode="External" /><Relationship Id="rId21" Type="http://schemas.openxmlformats.org/officeDocument/2006/relationships/hyperlink" Target="https://podminky.urs.cz/item/CS_URS_2021_02/722176112" TargetMode="External" /><Relationship Id="rId22" Type="http://schemas.openxmlformats.org/officeDocument/2006/relationships/hyperlink" Target="https://podminky.urs.cz/item/CS_URS_2021_02/722176113" TargetMode="External" /><Relationship Id="rId23" Type="http://schemas.openxmlformats.org/officeDocument/2006/relationships/hyperlink" Target="https://podminky.urs.cz/item/CS_URS_2021_02/722179192" TargetMode="External" /><Relationship Id="rId24" Type="http://schemas.openxmlformats.org/officeDocument/2006/relationships/hyperlink" Target="https://podminky.urs.cz/item/CS_URS_2021_02/722181221" TargetMode="External" /><Relationship Id="rId25" Type="http://schemas.openxmlformats.org/officeDocument/2006/relationships/hyperlink" Target="https://podminky.urs.cz/item/CS_URS_2021_02/722181222" TargetMode="External" /><Relationship Id="rId26" Type="http://schemas.openxmlformats.org/officeDocument/2006/relationships/hyperlink" Target="https://podminky.urs.cz/item/CS_URS_2021_02/722181251" TargetMode="External" /><Relationship Id="rId27" Type="http://schemas.openxmlformats.org/officeDocument/2006/relationships/hyperlink" Target="https://podminky.urs.cz/item/CS_URS_2021_02/722181252" TargetMode="External" /><Relationship Id="rId28" Type="http://schemas.openxmlformats.org/officeDocument/2006/relationships/hyperlink" Target="https://podminky.urs.cz/item/CS_URS_2021_02/722220111" TargetMode="External" /><Relationship Id="rId29" Type="http://schemas.openxmlformats.org/officeDocument/2006/relationships/hyperlink" Target="https://podminky.urs.cz/item/CS_URS_2021_02/722220121" TargetMode="External" /><Relationship Id="rId30" Type="http://schemas.openxmlformats.org/officeDocument/2006/relationships/hyperlink" Target="https://podminky.urs.cz/item/CS_URS_2021_02/722240123" TargetMode="External" /><Relationship Id="rId31" Type="http://schemas.openxmlformats.org/officeDocument/2006/relationships/hyperlink" Target="https://podminky.urs.cz/item/CS_URS_2021_02/722290234" TargetMode="External" /><Relationship Id="rId32" Type="http://schemas.openxmlformats.org/officeDocument/2006/relationships/hyperlink" Target="https://podminky.urs.cz/item/CS_URS_2021_02/998722103" TargetMode="External" /><Relationship Id="rId33" Type="http://schemas.openxmlformats.org/officeDocument/2006/relationships/hyperlink" Target="https://podminky.urs.cz/item/CS_URS_2021_02/998722181" TargetMode="External" /><Relationship Id="rId34" Type="http://schemas.openxmlformats.org/officeDocument/2006/relationships/hyperlink" Target="https://podminky.urs.cz/item/CS_URS_2021_02/998722194" TargetMode="External" /><Relationship Id="rId35" Type="http://schemas.openxmlformats.org/officeDocument/2006/relationships/hyperlink" Target="https://podminky.urs.cz/item/CS_URS_2021_02/998722199" TargetMode="External" /><Relationship Id="rId36" Type="http://schemas.openxmlformats.org/officeDocument/2006/relationships/hyperlink" Target="https://podminky.urs.cz/item/CS_URS_2021_02/725110811" TargetMode="External" /><Relationship Id="rId37" Type="http://schemas.openxmlformats.org/officeDocument/2006/relationships/hyperlink" Target="https://podminky.urs.cz/item/CS_URS_2021_02/725112171" TargetMode="External" /><Relationship Id="rId38" Type="http://schemas.openxmlformats.org/officeDocument/2006/relationships/hyperlink" Target="https://podminky.urs.cz/item/CS_URS_2021_02/725210821" TargetMode="External" /><Relationship Id="rId39" Type="http://schemas.openxmlformats.org/officeDocument/2006/relationships/hyperlink" Target="https://podminky.urs.cz/item/CS_URS_2021_02/725211602" TargetMode="External" /><Relationship Id="rId40" Type="http://schemas.openxmlformats.org/officeDocument/2006/relationships/hyperlink" Target="https://podminky.urs.cz/item/CS_URS_2021_02/725240811" TargetMode="External" /><Relationship Id="rId41" Type="http://schemas.openxmlformats.org/officeDocument/2006/relationships/hyperlink" Target="https://podminky.urs.cz/item/CS_URS_2021_02/725240812" TargetMode="External" /><Relationship Id="rId42" Type="http://schemas.openxmlformats.org/officeDocument/2006/relationships/hyperlink" Target="https://podminky.urs.cz/item/CS_URS_2021_02/725241111" TargetMode="External" /><Relationship Id="rId43" Type="http://schemas.openxmlformats.org/officeDocument/2006/relationships/hyperlink" Target="https://podminky.urs.cz/item/CS_URS_2021_02/725310823" TargetMode="External" /><Relationship Id="rId44" Type="http://schemas.openxmlformats.org/officeDocument/2006/relationships/hyperlink" Target="https://podminky.urs.cz/item/CS_URS_2021_02/725810811" TargetMode="External" /><Relationship Id="rId45" Type="http://schemas.openxmlformats.org/officeDocument/2006/relationships/hyperlink" Target="https://podminky.urs.cz/item/CS_URS_2021_02/725813111" TargetMode="External" /><Relationship Id="rId46" Type="http://schemas.openxmlformats.org/officeDocument/2006/relationships/hyperlink" Target="https://podminky.urs.cz/item/CS_URS_2021_02/725813112" TargetMode="External" /><Relationship Id="rId47" Type="http://schemas.openxmlformats.org/officeDocument/2006/relationships/hyperlink" Target="https://podminky.urs.cz/item/CS_URS_2021_02/725820801" TargetMode="External" /><Relationship Id="rId48" Type="http://schemas.openxmlformats.org/officeDocument/2006/relationships/hyperlink" Target="https://podminky.urs.cz/item/CS_URS_2021_02/725822612" TargetMode="External" /><Relationship Id="rId49" Type="http://schemas.openxmlformats.org/officeDocument/2006/relationships/hyperlink" Target="https://podminky.urs.cz/item/CS_URS_2021_02/725840850" TargetMode="External" /><Relationship Id="rId50" Type="http://schemas.openxmlformats.org/officeDocument/2006/relationships/hyperlink" Target="https://podminky.urs.cz/item/CS_URS_2021_02/725840860" TargetMode="External" /><Relationship Id="rId51" Type="http://schemas.openxmlformats.org/officeDocument/2006/relationships/hyperlink" Target="https://podminky.urs.cz/item/CS_URS_2021_02/725841311" TargetMode="External" /><Relationship Id="rId52" Type="http://schemas.openxmlformats.org/officeDocument/2006/relationships/hyperlink" Target="https://podminky.urs.cz/item/CS_URS_2021_02/725861102" TargetMode="External" /><Relationship Id="rId53" Type="http://schemas.openxmlformats.org/officeDocument/2006/relationships/hyperlink" Target="https://podminky.urs.cz/item/CS_URS_2021_02/725862103" TargetMode="External" /><Relationship Id="rId54" Type="http://schemas.openxmlformats.org/officeDocument/2006/relationships/hyperlink" Target="https://podminky.urs.cz/item/CS_URS_2021_02/725865312" TargetMode="External" /><Relationship Id="rId55" Type="http://schemas.openxmlformats.org/officeDocument/2006/relationships/hyperlink" Target="https://podminky.urs.cz/item/CS_URS_2021_02/721226521" TargetMode="External" /><Relationship Id="rId56" Type="http://schemas.openxmlformats.org/officeDocument/2006/relationships/hyperlink" Target="https://podminky.urs.cz/item/CS_URS_2021_02/998725103" TargetMode="External" /><Relationship Id="rId57" Type="http://schemas.openxmlformats.org/officeDocument/2006/relationships/hyperlink" Target="https://podminky.urs.cz/item/CS_URS_2021_02/998725181" TargetMode="External" /><Relationship Id="rId58" Type="http://schemas.openxmlformats.org/officeDocument/2006/relationships/hyperlink" Target="https://podminky.urs.cz/item/CS_URS_2021_02/998725194" TargetMode="External" /><Relationship Id="rId59" Type="http://schemas.openxmlformats.org/officeDocument/2006/relationships/hyperlink" Target="https://podminky.urs.cz/item/CS_URS_2021_02/998725199" TargetMode="External" /><Relationship Id="rId60" Type="http://schemas.openxmlformats.org/officeDocument/2006/relationships/hyperlink" Target="https://podminky.urs.cz/item/CS_URS_2021_02/727121101" TargetMode="External" /><Relationship Id="rId61" Type="http://schemas.openxmlformats.org/officeDocument/2006/relationships/hyperlink" Target="https://podminky.urs.cz/item/CS_URS_2021_02/727121107" TargetMode="External" /><Relationship Id="rId6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342272215" TargetMode="External" /><Relationship Id="rId2" Type="http://schemas.openxmlformats.org/officeDocument/2006/relationships/hyperlink" Target="https://podminky.urs.cz/item/CS_URS_2022_01/411388531" TargetMode="External" /><Relationship Id="rId3" Type="http://schemas.openxmlformats.org/officeDocument/2006/relationships/hyperlink" Target="https://podminky.urs.cz/item/CS_URS_2022_01/611131101" TargetMode="External" /><Relationship Id="rId4" Type="http://schemas.openxmlformats.org/officeDocument/2006/relationships/hyperlink" Target="https://podminky.urs.cz/item/CS_URS_2022_01/611321141" TargetMode="External" /><Relationship Id="rId5" Type="http://schemas.openxmlformats.org/officeDocument/2006/relationships/hyperlink" Target="https://podminky.urs.cz/item/CS_URS_2022_01/612131101" TargetMode="External" /><Relationship Id="rId6" Type="http://schemas.openxmlformats.org/officeDocument/2006/relationships/hyperlink" Target="https://podminky.urs.cz/item/CS_URS_2022_01/612131121" TargetMode="External" /><Relationship Id="rId7" Type="http://schemas.openxmlformats.org/officeDocument/2006/relationships/hyperlink" Target="https://podminky.urs.cz/item/CS_URS_2022_01/612135101" TargetMode="External" /><Relationship Id="rId8" Type="http://schemas.openxmlformats.org/officeDocument/2006/relationships/hyperlink" Target="https://podminky.urs.cz/item/CS_URS_2022_01/612142001" TargetMode="External" /><Relationship Id="rId9" Type="http://schemas.openxmlformats.org/officeDocument/2006/relationships/hyperlink" Target="https://podminky.urs.cz/item/CS_URS_2022_01/612321121" TargetMode="External" /><Relationship Id="rId10" Type="http://schemas.openxmlformats.org/officeDocument/2006/relationships/hyperlink" Target="https://podminky.urs.cz/item/CS_URS_2022_01/612321141" TargetMode="External" /><Relationship Id="rId11" Type="http://schemas.openxmlformats.org/officeDocument/2006/relationships/hyperlink" Target="https://podminky.urs.cz/item/CS_URS_2022_01/612321191" TargetMode="External" /><Relationship Id="rId12" Type="http://schemas.openxmlformats.org/officeDocument/2006/relationships/hyperlink" Target="https://podminky.urs.cz/item/CS_URS_2022_01/612325225" TargetMode="External" /><Relationship Id="rId13" Type="http://schemas.openxmlformats.org/officeDocument/2006/relationships/hyperlink" Target="https://podminky.urs.cz/item/CS_URS_2022_01/619991011" TargetMode="External" /><Relationship Id="rId14" Type="http://schemas.openxmlformats.org/officeDocument/2006/relationships/hyperlink" Target="https://podminky.urs.cz/item/CS_URS_2022_01/619999041" TargetMode="External" /><Relationship Id="rId15" Type="http://schemas.openxmlformats.org/officeDocument/2006/relationships/hyperlink" Target="https://podminky.urs.cz/item/CS_URS_2022_01/632450124" TargetMode="External" /><Relationship Id="rId16" Type="http://schemas.openxmlformats.org/officeDocument/2006/relationships/hyperlink" Target="https://podminky.urs.cz/item/CS_URS_2022_01/642942111" TargetMode="External" /><Relationship Id="rId17" Type="http://schemas.openxmlformats.org/officeDocument/2006/relationships/hyperlink" Target="https://podminky.urs.cz/item/CS_URS_2022_01/949101111" TargetMode="External" /><Relationship Id="rId18" Type="http://schemas.openxmlformats.org/officeDocument/2006/relationships/hyperlink" Target="https://podminky.urs.cz/item/CS_URS_2022_01/952901111" TargetMode="External" /><Relationship Id="rId19" Type="http://schemas.openxmlformats.org/officeDocument/2006/relationships/hyperlink" Target="https://podminky.urs.cz/item/CS_URS_2022_01/962031132" TargetMode="External" /><Relationship Id="rId20" Type="http://schemas.openxmlformats.org/officeDocument/2006/relationships/hyperlink" Target="https://podminky.urs.cz/item/CS_URS_2022_01/965045112" TargetMode="External" /><Relationship Id="rId21" Type="http://schemas.openxmlformats.org/officeDocument/2006/relationships/hyperlink" Target="https://podminky.urs.cz/item/CS_URS_2022_01/968072455" TargetMode="External" /><Relationship Id="rId22" Type="http://schemas.openxmlformats.org/officeDocument/2006/relationships/hyperlink" Target="https://podminky.urs.cz/item/CS_URS_2022_01/973042461" TargetMode="External" /><Relationship Id="rId23" Type="http://schemas.openxmlformats.org/officeDocument/2006/relationships/hyperlink" Target="https://podminky.urs.cz/item/CS_URS_2022_01/974031133" TargetMode="External" /><Relationship Id="rId24" Type="http://schemas.openxmlformats.org/officeDocument/2006/relationships/hyperlink" Target="https://podminky.urs.cz/item/CS_URS_2022_01/974042533" TargetMode="External" /><Relationship Id="rId25" Type="http://schemas.openxmlformats.org/officeDocument/2006/relationships/hyperlink" Target="https://podminky.urs.cz/item/CS_URS_2022_01/978011191" TargetMode="External" /><Relationship Id="rId26" Type="http://schemas.openxmlformats.org/officeDocument/2006/relationships/hyperlink" Target="https://podminky.urs.cz/item/CS_URS_2022_01/978013191" TargetMode="External" /><Relationship Id="rId27" Type="http://schemas.openxmlformats.org/officeDocument/2006/relationships/hyperlink" Target="https://podminky.urs.cz/item/CS_URS_2022_01/997013217" TargetMode="External" /><Relationship Id="rId28" Type="http://schemas.openxmlformats.org/officeDocument/2006/relationships/hyperlink" Target="https://podminky.urs.cz/item/CS_URS_2022_01/997013501" TargetMode="External" /><Relationship Id="rId29" Type="http://schemas.openxmlformats.org/officeDocument/2006/relationships/hyperlink" Target="https://podminky.urs.cz/item/CS_URS_2022_01/997013509" TargetMode="External" /><Relationship Id="rId30" Type="http://schemas.openxmlformats.org/officeDocument/2006/relationships/hyperlink" Target="https://podminky.urs.cz/item/CS_URS_2022_01/997013631" TargetMode="External" /><Relationship Id="rId31" Type="http://schemas.openxmlformats.org/officeDocument/2006/relationships/hyperlink" Target="https://podminky.urs.cz/item/CS_URS_2022_01/998018003" TargetMode="External" /><Relationship Id="rId32" Type="http://schemas.openxmlformats.org/officeDocument/2006/relationships/hyperlink" Target="https://podminky.urs.cz/item/CS_URS_2022_01/998018011" TargetMode="External" /><Relationship Id="rId33" Type="http://schemas.openxmlformats.org/officeDocument/2006/relationships/hyperlink" Target="https://podminky.urs.cz/item/CS_URS_2022_01/998011018" TargetMode="External" /><Relationship Id="rId34" Type="http://schemas.openxmlformats.org/officeDocument/2006/relationships/hyperlink" Target="https://podminky.urs.cz/item/CS_URS_2022_01/998011019" TargetMode="External" /><Relationship Id="rId35" Type="http://schemas.openxmlformats.org/officeDocument/2006/relationships/hyperlink" Target="https://podminky.urs.cz/item/CS_URS_2022_01/734221531" TargetMode="External" /><Relationship Id="rId36" Type="http://schemas.openxmlformats.org/officeDocument/2006/relationships/hyperlink" Target="https://podminky.urs.cz/item/CS_URS_2022_01/734222811" TargetMode="External" /><Relationship Id="rId37" Type="http://schemas.openxmlformats.org/officeDocument/2006/relationships/hyperlink" Target="https://podminky.urs.cz/item/CS_URS_2022_01/735141111" TargetMode="External" /><Relationship Id="rId38" Type="http://schemas.openxmlformats.org/officeDocument/2006/relationships/hyperlink" Target="https://podminky.urs.cz/item/CS_URS_2022_01/735161811" TargetMode="External" /><Relationship Id="rId39" Type="http://schemas.openxmlformats.org/officeDocument/2006/relationships/hyperlink" Target="https://podminky.urs.cz/item/CS_URS_2022_01/998735103" TargetMode="External" /><Relationship Id="rId40" Type="http://schemas.openxmlformats.org/officeDocument/2006/relationships/hyperlink" Target="https://podminky.urs.cz/item/CS_URS_2022_01/998735181" TargetMode="External" /><Relationship Id="rId41" Type="http://schemas.openxmlformats.org/officeDocument/2006/relationships/hyperlink" Target="https://podminky.urs.cz/item/CS_URS_2022_01/998735194" TargetMode="External" /><Relationship Id="rId42" Type="http://schemas.openxmlformats.org/officeDocument/2006/relationships/hyperlink" Target="https://podminky.urs.cz/item/CS_URS_2022_01/998735199" TargetMode="External" /><Relationship Id="rId43" Type="http://schemas.openxmlformats.org/officeDocument/2006/relationships/hyperlink" Target="https://podminky.urs.cz/item/CS_URS_2022_01/751398824" TargetMode="External" /><Relationship Id="rId44" Type="http://schemas.openxmlformats.org/officeDocument/2006/relationships/hyperlink" Target="https://podminky.urs.cz/item/CS_URS_2022_01/766660001" TargetMode="External" /><Relationship Id="rId45" Type="http://schemas.openxmlformats.org/officeDocument/2006/relationships/hyperlink" Target="https://podminky.urs.cz/item/CS_URS_2022_01/766691914" TargetMode="External" /><Relationship Id="rId46" Type="http://schemas.openxmlformats.org/officeDocument/2006/relationships/hyperlink" Target="https://podminky.urs.cz/item/CS_URS_2022_01/998766103" TargetMode="External" /><Relationship Id="rId47" Type="http://schemas.openxmlformats.org/officeDocument/2006/relationships/hyperlink" Target="https://podminky.urs.cz/item/CS_URS_2022_01/998766181" TargetMode="External" /><Relationship Id="rId48" Type="http://schemas.openxmlformats.org/officeDocument/2006/relationships/hyperlink" Target="https://podminky.urs.cz/item/CS_URS_2022_01/998766194" TargetMode="External" /><Relationship Id="rId49" Type="http://schemas.openxmlformats.org/officeDocument/2006/relationships/hyperlink" Target="https://podminky.urs.cz/item/CS_URS_2022_01/998766199" TargetMode="External" /><Relationship Id="rId50" Type="http://schemas.openxmlformats.org/officeDocument/2006/relationships/hyperlink" Target="https://podminky.urs.cz/item/CS_URS_2022_01/767646401" TargetMode="External" /><Relationship Id="rId51" Type="http://schemas.openxmlformats.org/officeDocument/2006/relationships/hyperlink" Target="https://podminky.urs.cz/item/CS_URS_2022_01/998767103" TargetMode="External" /><Relationship Id="rId52" Type="http://schemas.openxmlformats.org/officeDocument/2006/relationships/hyperlink" Target="https://podminky.urs.cz/item/CS_URS_2022_01/998767181" TargetMode="External" /><Relationship Id="rId53" Type="http://schemas.openxmlformats.org/officeDocument/2006/relationships/hyperlink" Target="https://podminky.urs.cz/item/CS_URS_2022_01/998767194" TargetMode="External" /><Relationship Id="rId54" Type="http://schemas.openxmlformats.org/officeDocument/2006/relationships/hyperlink" Target="https://podminky.urs.cz/item/CS_URS_2022_01/998767199" TargetMode="External" /><Relationship Id="rId55" Type="http://schemas.openxmlformats.org/officeDocument/2006/relationships/hyperlink" Target="https://podminky.urs.cz/item/CS_URS_2022_01/771111011" TargetMode="External" /><Relationship Id="rId56" Type="http://schemas.openxmlformats.org/officeDocument/2006/relationships/hyperlink" Target="https://podminky.urs.cz/item/CS_URS_2022_01/771121011" TargetMode="External" /><Relationship Id="rId57" Type="http://schemas.openxmlformats.org/officeDocument/2006/relationships/hyperlink" Target="https://podminky.urs.cz/item/CS_URS_2022_01/771161021" TargetMode="External" /><Relationship Id="rId58" Type="http://schemas.openxmlformats.org/officeDocument/2006/relationships/hyperlink" Target="https://podminky.urs.cz/item/CS_URS_2022_01/771571810" TargetMode="External" /><Relationship Id="rId59" Type="http://schemas.openxmlformats.org/officeDocument/2006/relationships/hyperlink" Target="https://podminky.urs.cz/item/CS_URS_2022_01/771574113" TargetMode="External" /><Relationship Id="rId60" Type="http://schemas.openxmlformats.org/officeDocument/2006/relationships/hyperlink" Target="https://podminky.urs.cz/item/CS_URS_2022_01/771591112" TargetMode="External" /><Relationship Id="rId61" Type="http://schemas.openxmlformats.org/officeDocument/2006/relationships/hyperlink" Target="https://podminky.urs.cz/item/CS_URS_2022_01/771591115" TargetMode="External" /><Relationship Id="rId62" Type="http://schemas.openxmlformats.org/officeDocument/2006/relationships/hyperlink" Target="https://podminky.urs.cz/item/CS_URS_2022_01/771591264" TargetMode="External" /><Relationship Id="rId63" Type="http://schemas.openxmlformats.org/officeDocument/2006/relationships/hyperlink" Target="https://podminky.urs.cz/item/CS_URS_2022_01/998771103" TargetMode="External" /><Relationship Id="rId64" Type="http://schemas.openxmlformats.org/officeDocument/2006/relationships/hyperlink" Target="https://podminky.urs.cz/item/CS_URS_2022_01/998771181" TargetMode="External" /><Relationship Id="rId65" Type="http://schemas.openxmlformats.org/officeDocument/2006/relationships/hyperlink" Target="https://podminky.urs.cz/item/CS_URS_2022_01/998771194" TargetMode="External" /><Relationship Id="rId66" Type="http://schemas.openxmlformats.org/officeDocument/2006/relationships/hyperlink" Target="https://podminky.urs.cz/item/CS_URS_2022_01/998771199" TargetMode="External" /><Relationship Id="rId67" Type="http://schemas.openxmlformats.org/officeDocument/2006/relationships/hyperlink" Target="https://podminky.urs.cz/item/CS_URS_2022_01/781111011" TargetMode="External" /><Relationship Id="rId68" Type="http://schemas.openxmlformats.org/officeDocument/2006/relationships/hyperlink" Target="https://podminky.urs.cz/item/CS_URS_2022_01/781121011" TargetMode="External" /><Relationship Id="rId69" Type="http://schemas.openxmlformats.org/officeDocument/2006/relationships/hyperlink" Target="https://podminky.urs.cz/item/CS_URS_2022_01/781131112" TargetMode="External" /><Relationship Id="rId70" Type="http://schemas.openxmlformats.org/officeDocument/2006/relationships/hyperlink" Target="https://podminky.urs.cz/item/CS_URS_2022_01/781161021" TargetMode="External" /><Relationship Id="rId71" Type="http://schemas.openxmlformats.org/officeDocument/2006/relationships/hyperlink" Target="https://podminky.urs.cz/item/CS_URS_2022_01/781471810" TargetMode="External" /><Relationship Id="rId72" Type="http://schemas.openxmlformats.org/officeDocument/2006/relationships/hyperlink" Target="https://podminky.urs.cz/item/CS_URS_2022_01/781474112" TargetMode="External" /><Relationship Id="rId73" Type="http://schemas.openxmlformats.org/officeDocument/2006/relationships/hyperlink" Target="https://podminky.urs.cz/item/CS_URS_2022_01/781477111" TargetMode="External" /><Relationship Id="rId74" Type="http://schemas.openxmlformats.org/officeDocument/2006/relationships/hyperlink" Target="https://podminky.urs.cz/item/CS_URS_2022_01/781477112" TargetMode="External" /><Relationship Id="rId75" Type="http://schemas.openxmlformats.org/officeDocument/2006/relationships/hyperlink" Target="https://podminky.urs.cz/item/CS_URS_2022_01/781495115" TargetMode="External" /><Relationship Id="rId76" Type="http://schemas.openxmlformats.org/officeDocument/2006/relationships/hyperlink" Target="https://podminky.urs.cz/item/CS_URS_2022_01/998781103" TargetMode="External" /><Relationship Id="rId77" Type="http://schemas.openxmlformats.org/officeDocument/2006/relationships/hyperlink" Target="https://podminky.urs.cz/item/CS_URS_2022_01/998781181" TargetMode="External" /><Relationship Id="rId78" Type="http://schemas.openxmlformats.org/officeDocument/2006/relationships/hyperlink" Target="https://podminky.urs.cz/item/CS_URS_2022_01/998781194" TargetMode="External" /><Relationship Id="rId79" Type="http://schemas.openxmlformats.org/officeDocument/2006/relationships/hyperlink" Target="https://podminky.urs.cz/item/CS_URS_2022_01/998781199" TargetMode="External" /><Relationship Id="rId80" Type="http://schemas.openxmlformats.org/officeDocument/2006/relationships/hyperlink" Target="https://podminky.urs.cz/item/CS_URS_2022_01/783324101" TargetMode="External" /><Relationship Id="rId81" Type="http://schemas.openxmlformats.org/officeDocument/2006/relationships/hyperlink" Target="https://podminky.urs.cz/item/CS_URS_2022_01/783327101" TargetMode="External" /><Relationship Id="rId82" Type="http://schemas.openxmlformats.org/officeDocument/2006/relationships/hyperlink" Target="https://podminky.urs.cz/item/CS_URS_2022_01/784111001" TargetMode="External" /><Relationship Id="rId83" Type="http://schemas.openxmlformats.org/officeDocument/2006/relationships/hyperlink" Target="https://podminky.urs.cz/item/CS_URS_2022_01/784121001" TargetMode="External" /><Relationship Id="rId84" Type="http://schemas.openxmlformats.org/officeDocument/2006/relationships/hyperlink" Target="https://podminky.urs.cz/item/CS_URS_2022_01/784181101" TargetMode="External" /><Relationship Id="rId85" Type="http://schemas.openxmlformats.org/officeDocument/2006/relationships/hyperlink" Target="https://podminky.urs.cz/item/CS_URS_2022_01/784211101" TargetMode="External" /><Relationship Id="rId8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997013217" TargetMode="External" /><Relationship Id="rId2" Type="http://schemas.openxmlformats.org/officeDocument/2006/relationships/hyperlink" Target="https://podminky.urs.cz/item/CS_URS_2021_02/997013501" TargetMode="External" /><Relationship Id="rId3" Type="http://schemas.openxmlformats.org/officeDocument/2006/relationships/hyperlink" Target="https://podminky.urs.cz/item/CS_URS_2021_02/997013509" TargetMode="External" /><Relationship Id="rId4" Type="http://schemas.openxmlformats.org/officeDocument/2006/relationships/hyperlink" Target="https://podminky.urs.cz/item/CS_URS_2021_02/997013631" TargetMode="External" /><Relationship Id="rId5" Type="http://schemas.openxmlformats.org/officeDocument/2006/relationships/hyperlink" Target="https://podminky.urs.cz/item/CS_URS_2021_02/721140802" TargetMode="External" /><Relationship Id="rId6" Type="http://schemas.openxmlformats.org/officeDocument/2006/relationships/hyperlink" Target="https://podminky.urs.cz/item/CS_URS_2021_02/721140806" TargetMode="External" /><Relationship Id="rId7" Type="http://schemas.openxmlformats.org/officeDocument/2006/relationships/hyperlink" Target="https://podminky.urs.cz/item/CS_URS_2021_02/721174042" TargetMode="External" /><Relationship Id="rId8" Type="http://schemas.openxmlformats.org/officeDocument/2006/relationships/hyperlink" Target="https://podminky.urs.cz/item/CS_URS_2021_02/721174043" TargetMode="External" /><Relationship Id="rId9" Type="http://schemas.openxmlformats.org/officeDocument/2006/relationships/hyperlink" Target="https://podminky.urs.cz/item/CS_URS_2021_02/721174045" TargetMode="External" /><Relationship Id="rId10" Type="http://schemas.openxmlformats.org/officeDocument/2006/relationships/hyperlink" Target="https://podminky.urs.cz/item/CS_URS_2021_02/721175013" TargetMode="External" /><Relationship Id="rId11" Type="http://schemas.openxmlformats.org/officeDocument/2006/relationships/hyperlink" Target="https://podminky.urs.cz/item/CS_URS_2021_02/721194104" TargetMode="External" /><Relationship Id="rId12" Type="http://schemas.openxmlformats.org/officeDocument/2006/relationships/hyperlink" Target="https://podminky.urs.cz/item/CS_URS_2021_02/721194105" TargetMode="External" /><Relationship Id="rId13" Type="http://schemas.openxmlformats.org/officeDocument/2006/relationships/hyperlink" Target="https://podminky.urs.cz/item/CS_URS_2021_02/721194109" TargetMode="External" /><Relationship Id="rId14" Type="http://schemas.openxmlformats.org/officeDocument/2006/relationships/hyperlink" Target="https://podminky.urs.cz/item/CS_URS_2021_02/721220801" TargetMode="External" /><Relationship Id="rId15" Type="http://schemas.openxmlformats.org/officeDocument/2006/relationships/hyperlink" Target="https://podminky.urs.cz/item/CS_URS_2021_02/721290111" TargetMode="External" /><Relationship Id="rId16" Type="http://schemas.openxmlformats.org/officeDocument/2006/relationships/hyperlink" Target="https://podminky.urs.cz/item/CS_URS_2021_02/998721103" TargetMode="External" /><Relationship Id="rId17" Type="http://schemas.openxmlformats.org/officeDocument/2006/relationships/hyperlink" Target="https://podminky.urs.cz/item/CS_URS_2021_02/998721181" TargetMode="External" /><Relationship Id="rId18" Type="http://schemas.openxmlformats.org/officeDocument/2006/relationships/hyperlink" Target="https://podminky.urs.cz/item/CS_URS_2021_02/998721194" TargetMode="External" /><Relationship Id="rId19" Type="http://schemas.openxmlformats.org/officeDocument/2006/relationships/hyperlink" Target="https://podminky.urs.cz/item/CS_URS_2021_02/998721199" TargetMode="External" /><Relationship Id="rId20" Type="http://schemas.openxmlformats.org/officeDocument/2006/relationships/hyperlink" Target="https://podminky.urs.cz/item/CS_URS_2021_02/722130801" TargetMode="External" /><Relationship Id="rId21" Type="http://schemas.openxmlformats.org/officeDocument/2006/relationships/hyperlink" Target="https://podminky.urs.cz/item/CS_URS_2021_02/722176112" TargetMode="External" /><Relationship Id="rId22" Type="http://schemas.openxmlformats.org/officeDocument/2006/relationships/hyperlink" Target="https://podminky.urs.cz/item/CS_URS_2021_02/722176113" TargetMode="External" /><Relationship Id="rId23" Type="http://schemas.openxmlformats.org/officeDocument/2006/relationships/hyperlink" Target="https://podminky.urs.cz/item/CS_URS_2021_02/722179192" TargetMode="External" /><Relationship Id="rId24" Type="http://schemas.openxmlformats.org/officeDocument/2006/relationships/hyperlink" Target="https://podminky.urs.cz/item/CS_URS_2021_02/722181221" TargetMode="External" /><Relationship Id="rId25" Type="http://schemas.openxmlformats.org/officeDocument/2006/relationships/hyperlink" Target="https://podminky.urs.cz/item/CS_URS_2021_02/722181222" TargetMode="External" /><Relationship Id="rId26" Type="http://schemas.openxmlformats.org/officeDocument/2006/relationships/hyperlink" Target="https://podminky.urs.cz/item/CS_URS_2021_02/722181251" TargetMode="External" /><Relationship Id="rId27" Type="http://schemas.openxmlformats.org/officeDocument/2006/relationships/hyperlink" Target="https://podminky.urs.cz/item/CS_URS_2021_02/722181252" TargetMode="External" /><Relationship Id="rId28" Type="http://schemas.openxmlformats.org/officeDocument/2006/relationships/hyperlink" Target="https://podminky.urs.cz/item/CS_URS_2021_02/722220111" TargetMode="External" /><Relationship Id="rId29" Type="http://schemas.openxmlformats.org/officeDocument/2006/relationships/hyperlink" Target="https://podminky.urs.cz/item/CS_URS_2021_02/722220121" TargetMode="External" /><Relationship Id="rId30" Type="http://schemas.openxmlformats.org/officeDocument/2006/relationships/hyperlink" Target="https://podminky.urs.cz/item/CS_URS_2021_02/722240123" TargetMode="External" /><Relationship Id="rId31" Type="http://schemas.openxmlformats.org/officeDocument/2006/relationships/hyperlink" Target="https://podminky.urs.cz/item/CS_URS_2021_02/722290234" TargetMode="External" /><Relationship Id="rId32" Type="http://schemas.openxmlformats.org/officeDocument/2006/relationships/hyperlink" Target="https://podminky.urs.cz/item/CS_URS_2021_02/998722103" TargetMode="External" /><Relationship Id="rId33" Type="http://schemas.openxmlformats.org/officeDocument/2006/relationships/hyperlink" Target="https://podminky.urs.cz/item/CS_URS_2021_02/998722181" TargetMode="External" /><Relationship Id="rId34" Type="http://schemas.openxmlformats.org/officeDocument/2006/relationships/hyperlink" Target="https://podminky.urs.cz/item/CS_URS_2021_02/998722194" TargetMode="External" /><Relationship Id="rId35" Type="http://schemas.openxmlformats.org/officeDocument/2006/relationships/hyperlink" Target="https://podminky.urs.cz/item/CS_URS_2021_02/998722199" TargetMode="External" /><Relationship Id="rId36" Type="http://schemas.openxmlformats.org/officeDocument/2006/relationships/hyperlink" Target="https://podminky.urs.cz/item/CS_URS_2021_02/725110811" TargetMode="External" /><Relationship Id="rId37" Type="http://schemas.openxmlformats.org/officeDocument/2006/relationships/hyperlink" Target="https://podminky.urs.cz/item/CS_URS_2021_02/725112171" TargetMode="External" /><Relationship Id="rId38" Type="http://schemas.openxmlformats.org/officeDocument/2006/relationships/hyperlink" Target="https://podminky.urs.cz/item/CS_URS_2021_02/725210821" TargetMode="External" /><Relationship Id="rId39" Type="http://schemas.openxmlformats.org/officeDocument/2006/relationships/hyperlink" Target="https://podminky.urs.cz/item/CS_URS_2021_02/725211602" TargetMode="External" /><Relationship Id="rId40" Type="http://schemas.openxmlformats.org/officeDocument/2006/relationships/hyperlink" Target="https://podminky.urs.cz/item/CS_URS_2022_01/725222111" TargetMode="External" /><Relationship Id="rId41" Type="http://schemas.openxmlformats.org/officeDocument/2006/relationships/hyperlink" Target="https://podminky.urs.cz/item/CS_URS_2021_02/725240811" TargetMode="External" /><Relationship Id="rId42" Type="http://schemas.openxmlformats.org/officeDocument/2006/relationships/hyperlink" Target="https://podminky.urs.cz/item/CS_URS_2021_02/725240812" TargetMode="External" /><Relationship Id="rId43" Type="http://schemas.openxmlformats.org/officeDocument/2006/relationships/hyperlink" Target="https://podminky.urs.cz/item/CS_URS_2021_02/725241111" TargetMode="External" /><Relationship Id="rId44" Type="http://schemas.openxmlformats.org/officeDocument/2006/relationships/hyperlink" Target="https://podminky.urs.cz/item/CS_URS_2021_02/725310823" TargetMode="External" /><Relationship Id="rId45" Type="http://schemas.openxmlformats.org/officeDocument/2006/relationships/hyperlink" Target="https://podminky.urs.cz/item/CS_URS_2021_02/725810811" TargetMode="External" /><Relationship Id="rId46" Type="http://schemas.openxmlformats.org/officeDocument/2006/relationships/hyperlink" Target="https://podminky.urs.cz/item/CS_URS_2021_02/725813111" TargetMode="External" /><Relationship Id="rId47" Type="http://schemas.openxmlformats.org/officeDocument/2006/relationships/hyperlink" Target="https://podminky.urs.cz/item/CS_URS_2021_02/725813112" TargetMode="External" /><Relationship Id="rId48" Type="http://schemas.openxmlformats.org/officeDocument/2006/relationships/hyperlink" Target="https://podminky.urs.cz/item/CS_URS_2021_02/725820801" TargetMode="External" /><Relationship Id="rId49" Type="http://schemas.openxmlformats.org/officeDocument/2006/relationships/hyperlink" Target="https://podminky.urs.cz/item/CS_URS_2021_02/725822612" TargetMode="External" /><Relationship Id="rId50" Type="http://schemas.openxmlformats.org/officeDocument/2006/relationships/hyperlink" Target="https://podminky.urs.cz/item/CS_URS_2021_02/725840850" TargetMode="External" /><Relationship Id="rId51" Type="http://schemas.openxmlformats.org/officeDocument/2006/relationships/hyperlink" Target="https://podminky.urs.cz/item/CS_URS_2021_02/725840860" TargetMode="External" /><Relationship Id="rId52" Type="http://schemas.openxmlformats.org/officeDocument/2006/relationships/hyperlink" Target="https://podminky.urs.cz/item/CS_URS_2021_02/725841311" TargetMode="External" /><Relationship Id="rId53" Type="http://schemas.openxmlformats.org/officeDocument/2006/relationships/hyperlink" Target="https://podminky.urs.cz/item/CS_URS_2021_02/725861102" TargetMode="External" /><Relationship Id="rId54" Type="http://schemas.openxmlformats.org/officeDocument/2006/relationships/hyperlink" Target="https://podminky.urs.cz/item/CS_URS_2021_02/725862103" TargetMode="External" /><Relationship Id="rId55" Type="http://schemas.openxmlformats.org/officeDocument/2006/relationships/hyperlink" Target="https://podminky.urs.cz/item/CS_URS_2021_02/725865312" TargetMode="External" /><Relationship Id="rId56" Type="http://schemas.openxmlformats.org/officeDocument/2006/relationships/hyperlink" Target="https://podminky.urs.cz/item/CS_URS_2021_02/721226521" TargetMode="External" /><Relationship Id="rId57" Type="http://schemas.openxmlformats.org/officeDocument/2006/relationships/hyperlink" Target="https://podminky.urs.cz/item/CS_URS_2021_02/998725103" TargetMode="External" /><Relationship Id="rId58" Type="http://schemas.openxmlformats.org/officeDocument/2006/relationships/hyperlink" Target="https://podminky.urs.cz/item/CS_URS_2021_02/998725181" TargetMode="External" /><Relationship Id="rId59" Type="http://schemas.openxmlformats.org/officeDocument/2006/relationships/hyperlink" Target="https://podminky.urs.cz/item/CS_URS_2021_02/998725194" TargetMode="External" /><Relationship Id="rId60" Type="http://schemas.openxmlformats.org/officeDocument/2006/relationships/hyperlink" Target="https://podminky.urs.cz/item/CS_URS_2021_02/998725199" TargetMode="External" /><Relationship Id="rId61" Type="http://schemas.openxmlformats.org/officeDocument/2006/relationships/hyperlink" Target="https://podminky.urs.cz/item/CS_URS_2021_02/727121101" TargetMode="External" /><Relationship Id="rId62" Type="http://schemas.openxmlformats.org/officeDocument/2006/relationships/hyperlink" Target="https://podminky.urs.cz/item/CS_URS_2021_02/727121107" TargetMode="External" /><Relationship Id="rId6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3002000" TargetMode="External" /><Relationship Id="rId2" Type="http://schemas.openxmlformats.org/officeDocument/2006/relationships/hyperlink" Target="https://podminky.urs.cz/item/CS_URS_2022_01/032002000" TargetMode="External" /><Relationship Id="rId3" Type="http://schemas.openxmlformats.org/officeDocument/2006/relationships/hyperlink" Target="https://podminky.urs.cz/item/CS_URS_2022_01/032103000" TargetMode="External" /><Relationship Id="rId4" Type="http://schemas.openxmlformats.org/officeDocument/2006/relationships/hyperlink" Target="https://podminky.urs.cz/item/CS_URS_2022_01/033103000" TargetMode="External" /><Relationship Id="rId5" Type="http://schemas.openxmlformats.org/officeDocument/2006/relationships/hyperlink" Target="https://podminky.urs.cz/item/CS_URS_2022_01/033203000" TargetMode="External" /><Relationship Id="rId6" Type="http://schemas.openxmlformats.org/officeDocument/2006/relationships/hyperlink" Target="https://podminky.urs.cz/item/CS_URS_2022_01/035103001" TargetMode="External" /><Relationship Id="rId7" Type="http://schemas.openxmlformats.org/officeDocument/2006/relationships/hyperlink" Target="https://podminky.urs.cz/item/CS_URS_2022_01/039103000" TargetMode="External" /><Relationship Id="rId8" Type="http://schemas.openxmlformats.org/officeDocument/2006/relationships/hyperlink" Target="https://podminky.urs.cz/item/CS_URS_2022_01/039203000" TargetMode="External" /><Relationship Id="rId9" Type="http://schemas.openxmlformats.org/officeDocument/2006/relationships/hyperlink" Target="https://podminky.urs.cz/item/CS_URS_2022_01/071002000" TargetMode="External" /><Relationship Id="rId10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2022/10/01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stoupacího potrubí č. 1, 4 v BD Čujkovova 32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Ostrava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23. 10. 2022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Úřad městského obvodu Ostrava Jih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Petr Fraš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 Petr Fraš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ROUND(SUM(AG55:AG61),2)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ROUND(SUM(AS55:AS61),2)</f>
        <v>0</v>
      </c>
      <c r="AT54" s="107">
        <f>ROUND(SUM(AV54:AW54),2)</f>
        <v>0</v>
      </c>
      <c r="AU54" s="108">
        <f>ROUND(SUM(AU55:AU61),5)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ROUND(SUM(AZ55:AZ61),2)</f>
        <v>0</v>
      </c>
      <c r="BA54" s="107">
        <f>ROUND(SUM(BA55:BA61),2)</f>
        <v>0</v>
      </c>
      <c r="BB54" s="107">
        <f>ROUND(SUM(BB55:BB61),2)</f>
        <v>0</v>
      </c>
      <c r="BC54" s="107">
        <f>ROUND(SUM(BC55:BC61),2)</f>
        <v>0</v>
      </c>
      <c r="BD54" s="109">
        <f>ROUND(SUM(BD55:BD61),2)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Stoupačka 01 Stavebn...'!J30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'01 - Stoupačka 01 Stavebn...'!P96</f>
        <v>0</v>
      </c>
      <c r="AV55" s="121">
        <f>'01 - Stoupačka 01 Stavebn...'!J33</f>
        <v>0</v>
      </c>
      <c r="AW55" s="121">
        <f>'01 - Stoupačka 01 Stavebn...'!J34</f>
        <v>0</v>
      </c>
      <c r="AX55" s="121">
        <f>'01 - Stoupačka 01 Stavebn...'!J35</f>
        <v>0</v>
      </c>
      <c r="AY55" s="121">
        <f>'01 - Stoupačka 01 Stavebn...'!J36</f>
        <v>0</v>
      </c>
      <c r="AZ55" s="121">
        <f>'01 - Stoupačka 01 Stavebn...'!F33</f>
        <v>0</v>
      </c>
      <c r="BA55" s="121">
        <f>'01 - Stoupačka 01 Stavebn...'!F34</f>
        <v>0</v>
      </c>
      <c r="BB55" s="121">
        <f>'01 - Stoupačka 01 Stavebn...'!F35</f>
        <v>0</v>
      </c>
      <c r="BC55" s="121">
        <f>'01 - Stoupačka 01 Stavebn...'!F36</f>
        <v>0</v>
      </c>
      <c r="BD55" s="123">
        <f>'01 - Stoupačka 01 Stavebn...'!F37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79</v>
      </c>
    </row>
    <row r="56" s="7" customFormat="1" ht="16.5" customHeight="1">
      <c r="A56" s="112" t="s">
        <v>75</v>
      </c>
      <c r="B56" s="113"/>
      <c r="C56" s="114"/>
      <c r="D56" s="115" t="s">
        <v>81</v>
      </c>
      <c r="E56" s="115"/>
      <c r="F56" s="115"/>
      <c r="G56" s="115"/>
      <c r="H56" s="115"/>
      <c r="I56" s="116"/>
      <c r="J56" s="115" t="s">
        <v>82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Stoupačka 01 ZTI'!J30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v>0</v>
      </c>
      <c r="AT56" s="121">
        <f>ROUND(SUM(AV56:AW56),2)</f>
        <v>0</v>
      </c>
      <c r="AU56" s="122">
        <f>'02 - Stoupačka 01 ZTI'!P86</f>
        <v>0</v>
      </c>
      <c r="AV56" s="121">
        <f>'02 - Stoupačka 01 ZTI'!J33</f>
        <v>0</v>
      </c>
      <c r="AW56" s="121">
        <f>'02 - Stoupačka 01 ZTI'!J34</f>
        <v>0</v>
      </c>
      <c r="AX56" s="121">
        <f>'02 - Stoupačka 01 ZTI'!J35</f>
        <v>0</v>
      </c>
      <c r="AY56" s="121">
        <f>'02 - Stoupačka 01 ZTI'!J36</f>
        <v>0</v>
      </c>
      <c r="AZ56" s="121">
        <f>'02 - Stoupačka 01 ZTI'!F33</f>
        <v>0</v>
      </c>
      <c r="BA56" s="121">
        <f>'02 - Stoupačka 01 ZTI'!F34</f>
        <v>0</v>
      </c>
      <c r="BB56" s="121">
        <f>'02 - Stoupačka 01 ZTI'!F35</f>
        <v>0</v>
      </c>
      <c r="BC56" s="121">
        <f>'02 - Stoupačka 01 ZTI'!F36</f>
        <v>0</v>
      </c>
      <c r="BD56" s="123">
        <f>'02 - Stoupačka 01 ZTI'!F37</f>
        <v>0</v>
      </c>
      <c r="BE56" s="7"/>
      <c r="BT56" s="124" t="s">
        <v>79</v>
      </c>
      <c r="BV56" s="124" t="s">
        <v>73</v>
      </c>
      <c r="BW56" s="124" t="s">
        <v>83</v>
      </c>
      <c r="BX56" s="124" t="s">
        <v>5</v>
      </c>
      <c r="CL56" s="124" t="s">
        <v>19</v>
      </c>
      <c r="CM56" s="124" t="s">
        <v>79</v>
      </c>
    </row>
    <row r="57" s="7" customFormat="1" ht="16.5" customHeight="1">
      <c r="A57" s="112" t="s">
        <v>75</v>
      </c>
      <c r="B57" s="113"/>
      <c r="C57" s="114"/>
      <c r="D57" s="115" t="s">
        <v>84</v>
      </c>
      <c r="E57" s="115"/>
      <c r="F57" s="115"/>
      <c r="G57" s="115"/>
      <c r="H57" s="115"/>
      <c r="I57" s="116"/>
      <c r="J57" s="115" t="s">
        <v>85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Stoupačka 01 Elektro...'!J30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78</v>
      </c>
      <c r="AR57" s="119"/>
      <c r="AS57" s="120">
        <v>0</v>
      </c>
      <c r="AT57" s="121">
        <f>ROUND(SUM(AV57:AW57),2)</f>
        <v>0</v>
      </c>
      <c r="AU57" s="122">
        <f>'03 - Stoupačka 01 Elektro...'!P81</f>
        <v>0</v>
      </c>
      <c r="AV57" s="121">
        <f>'03 - Stoupačka 01 Elektro...'!J33</f>
        <v>0</v>
      </c>
      <c r="AW57" s="121">
        <f>'03 - Stoupačka 01 Elektro...'!J34</f>
        <v>0</v>
      </c>
      <c r="AX57" s="121">
        <f>'03 - Stoupačka 01 Elektro...'!J35</f>
        <v>0</v>
      </c>
      <c r="AY57" s="121">
        <f>'03 - Stoupačka 01 Elektro...'!J36</f>
        <v>0</v>
      </c>
      <c r="AZ57" s="121">
        <f>'03 - Stoupačka 01 Elektro...'!F33</f>
        <v>0</v>
      </c>
      <c r="BA57" s="121">
        <f>'03 - Stoupačka 01 Elektro...'!F34</f>
        <v>0</v>
      </c>
      <c r="BB57" s="121">
        <f>'03 - Stoupačka 01 Elektro...'!F35</f>
        <v>0</v>
      </c>
      <c r="BC57" s="121">
        <f>'03 - Stoupačka 01 Elektro...'!F36</f>
        <v>0</v>
      </c>
      <c r="BD57" s="123">
        <f>'03 - Stoupačka 01 Elektro...'!F37</f>
        <v>0</v>
      </c>
      <c r="BE57" s="7"/>
      <c r="BT57" s="124" t="s">
        <v>79</v>
      </c>
      <c r="BV57" s="124" t="s">
        <v>73</v>
      </c>
      <c r="BW57" s="124" t="s">
        <v>86</v>
      </c>
      <c r="BX57" s="124" t="s">
        <v>5</v>
      </c>
      <c r="CL57" s="124" t="s">
        <v>19</v>
      </c>
      <c r="CM57" s="124" t="s">
        <v>79</v>
      </c>
    </row>
    <row r="58" s="7" customFormat="1" ht="16.5" customHeight="1">
      <c r="A58" s="112" t="s">
        <v>75</v>
      </c>
      <c r="B58" s="113"/>
      <c r="C58" s="114"/>
      <c r="D58" s="115" t="s">
        <v>87</v>
      </c>
      <c r="E58" s="115"/>
      <c r="F58" s="115"/>
      <c r="G58" s="115"/>
      <c r="H58" s="115"/>
      <c r="I58" s="116"/>
      <c r="J58" s="115" t="s">
        <v>88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Stoupačka 04 Stavebn...'!J30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78</v>
      </c>
      <c r="AR58" s="119"/>
      <c r="AS58" s="120">
        <v>0</v>
      </c>
      <c r="AT58" s="121">
        <f>ROUND(SUM(AV58:AW58),2)</f>
        <v>0</v>
      </c>
      <c r="AU58" s="122">
        <f>'04 - Stoupačka 04 Stavebn...'!P96</f>
        <v>0</v>
      </c>
      <c r="AV58" s="121">
        <f>'04 - Stoupačka 04 Stavebn...'!J33</f>
        <v>0</v>
      </c>
      <c r="AW58" s="121">
        <f>'04 - Stoupačka 04 Stavebn...'!J34</f>
        <v>0</v>
      </c>
      <c r="AX58" s="121">
        <f>'04 - Stoupačka 04 Stavebn...'!J35</f>
        <v>0</v>
      </c>
      <c r="AY58" s="121">
        <f>'04 - Stoupačka 04 Stavebn...'!J36</f>
        <v>0</v>
      </c>
      <c r="AZ58" s="121">
        <f>'04 - Stoupačka 04 Stavebn...'!F33</f>
        <v>0</v>
      </c>
      <c r="BA58" s="121">
        <f>'04 - Stoupačka 04 Stavebn...'!F34</f>
        <v>0</v>
      </c>
      <c r="BB58" s="121">
        <f>'04 - Stoupačka 04 Stavebn...'!F35</f>
        <v>0</v>
      </c>
      <c r="BC58" s="121">
        <f>'04 - Stoupačka 04 Stavebn...'!F36</f>
        <v>0</v>
      </c>
      <c r="BD58" s="123">
        <f>'04 - Stoupačka 04 Stavebn...'!F37</f>
        <v>0</v>
      </c>
      <c r="BE58" s="7"/>
      <c r="BT58" s="124" t="s">
        <v>79</v>
      </c>
      <c r="BV58" s="124" t="s">
        <v>73</v>
      </c>
      <c r="BW58" s="124" t="s">
        <v>89</v>
      </c>
      <c r="BX58" s="124" t="s">
        <v>5</v>
      </c>
      <c r="CL58" s="124" t="s">
        <v>19</v>
      </c>
      <c r="CM58" s="124" t="s">
        <v>79</v>
      </c>
    </row>
    <row r="59" s="7" customFormat="1" ht="16.5" customHeight="1">
      <c r="A59" s="112" t="s">
        <v>75</v>
      </c>
      <c r="B59" s="113"/>
      <c r="C59" s="114"/>
      <c r="D59" s="115" t="s">
        <v>90</v>
      </c>
      <c r="E59" s="115"/>
      <c r="F59" s="115"/>
      <c r="G59" s="115"/>
      <c r="H59" s="115"/>
      <c r="I59" s="116"/>
      <c r="J59" s="115" t="s">
        <v>91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'05 - Stoupačka 04 ZTI'!J30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78</v>
      </c>
      <c r="AR59" s="119"/>
      <c r="AS59" s="120">
        <v>0</v>
      </c>
      <c r="AT59" s="121">
        <f>ROUND(SUM(AV59:AW59),2)</f>
        <v>0</v>
      </c>
      <c r="AU59" s="122">
        <f>'05 - Stoupačka 04 ZTI'!P86</f>
        <v>0</v>
      </c>
      <c r="AV59" s="121">
        <f>'05 - Stoupačka 04 ZTI'!J33</f>
        <v>0</v>
      </c>
      <c r="AW59" s="121">
        <f>'05 - Stoupačka 04 ZTI'!J34</f>
        <v>0</v>
      </c>
      <c r="AX59" s="121">
        <f>'05 - Stoupačka 04 ZTI'!J35</f>
        <v>0</v>
      </c>
      <c r="AY59" s="121">
        <f>'05 - Stoupačka 04 ZTI'!J36</f>
        <v>0</v>
      </c>
      <c r="AZ59" s="121">
        <f>'05 - Stoupačka 04 ZTI'!F33</f>
        <v>0</v>
      </c>
      <c r="BA59" s="121">
        <f>'05 - Stoupačka 04 ZTI'!F34</f>
        <v>0</v>
      </c>
      <c r="BB59" s="121">
        <f>'05 - Stoupačka 04 ZTI'!F35</f>
        <v>0</v>
      </c>
      <c r="BC59" s="121">
        <f>'05 - Stoupačka 04 ZTI'!F36</f>
        <v>0</v>
      </c>
      <c r="BD59" s="123">
        <f>'05 - Stoupačka 04 ZTI'!F37</f>
        <v>0</v>
      </c>
      <c r="BE59" s="7"/>
      <c r="BT59" s="124" t="s">
        <v>79</v>
      </c>
      <c r="BV59" s="124" t="s">
        <v>73</v>
      </c>
      <c r="BW59" s="124" t="s">
        <v>92</v>
      </c>
      <c r="BX59" s="124" t="s">
        <v>5</v>
      </c>
      <c r="CL59" s="124" t="s">
        <v>19</v>
      </c>
      <c r="CM59" s="124" t="s">
        <v>79</v>
      </c>
    </row>
    <row r="60" s="7" customFormat="1" ht="16.5" customHeight="1">
      <c r="A60" s="112" t="s">
        <v>75</v>
      </c>
      <c r="B60" s="113"/>
      <c r="C60" s="114"/>
      <c r="D60" s="115" t="s">
        <v>93</v>
      </c>
      <c r="E60" s="115"/>
      <c r="F60" s="115"/>
      <c r="G60" s="115"/>
      <c r="H60" s="115"/>
      <c r="I60" s="116"/>
      <c r="J60" s="115" t="s">
        <v>94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'06 - Stoupačka 04 Elektro...'!J30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78</v>
      </c>
      <c r="AR60" s="119"/>
      <c r="AS60" s="120">
        <v>0</v>
      </c>
      <c r="AT60" s="121">
        <f>ROUND(SUM(AV60:AW60),2)</f>
        <v>0</v>
      </c>
      <c r="AU60" s="122">
        <f>'06 - Stoupačka 04 Elektro...'!P81</f>
        <v>0</v>
      </c>
      <c r="AV60" s="121">
        <f>'06 - Stoupačka 04 Elektro...'!J33</f>
        <v>0</v>
      </c>
      <c r="AW60" s="121">
        <f>'06 - Stoupačka 04 Elektro...'!J34</f>
        <v>0</v>
      </c>
      <c r="AX60" s="121">
        <f>'06 - Stoupačka 04 Elektro...'!J35</f>
        <v>0</v>
      </c>
      <c r="AY60" s="121">
        <f>'06 - Stoupačka 04 Elektro...'!J36</f>
        <v>0</v>
      </c>
      <c r="AZ60" s="121">
        <f>'06 - Stoupačka 04 Elektro...'!F33</f>
        <v>0</v>
      </c>
      <c r="BA60" s="121">
        <f>'06 - Stoupačka 04 Elektro...'!F34</f>
        <v>0</v>
      </c>
      <c r="BB60" s="121">
        <f>'06 - Stoupačka 04 Elektro...'!F35</f>
        <v>0</v>
      </c>
      <c r="BC60" s="121">
        <f>'06 - Stoupačka 04 Elektro...'!F36</f>
        <v>0</v>
      </c>
      <c r="BD60" s="123">
        <f>'06 - Stoupačka 04 Elektro...'!F37</f>
        <v>0</v>
      </c>
      <c r="BE60" s="7"/>
      <c r="BT60" s="124" t="s">
        <v>79</v>
      </c>
      <c r="BV60" s="124" t="s">
        <v>73</v>
      </c>
      <c r="BW60" s="124" t="s">
        <v>95</v>
      </c>
      <c r="BX60" s="124" t="s">
        <v>5</v>
      </c>
      <c r="CL60" s="124" t="s">
        <v>19</v>
      </c>
      <c r="CM60" s="124" t="s">
        <v>79</v>
      </c>
    </row>
    <row r="61" s="7" customFormat="1" ht="16.5" customHeight="1">
      <c r="A61" s="112" t="s">
        <v>75</v>
      </c>
      <c r="B61" s="113"/>
      <c r="C61" s="114"/>
      <c r="D61" s="115" t="s">
        <v>96</v>
      </c>
      <c r="E61" s="115"/>
      <c r="F61" s="115"/>
      <c r="G61" s="115"/>
      <c r="H61" s="115"/>
      <c r="I61" s="116"/>
      <c r="J61" s="115" t="s">
        <v>97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'20 - VRN'!J30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78</v>
      </c>
      <c r="AR61" s="119"/>
      <c r="AS61" s="125">
        <v>0</v>
      </c>
      <c r="AT61" s="126">
        <f>ROUND(SUM(AV61:AW61),2)</f>
        <v>0</v>
      </c>
      <c r="AU61" s="127">
        <f>'20 - VRN'!P83</f>
        <v>0</v>
      </c>
      <c r="AV61" s="126">
        <f>'20 - VRN'!J33</f>
        <v>0</v>
      </c>
      <c r="AW61" s="126">
        <f>'20 - VRN'!J34</f>
        <v>0</v>
      </c>
      <c r="AX61" s="126">
        <f>'20 - VRN'!J35</f>
        <v>0</v>
      </c>
      <c r="AY61" s="126">
        <f>'20 - VRN'!J36</f>
        <v>0</v>
      </c>
      <c r="AZ61" s="126">
        <f>'20 - VRN'!F33</f>
        <v>0</v>
      </c>
      <c r="BA61" s="126">
        <f>'20 - VRN'!F34</f>
        <v>0</v>
      </c>
      <c r="BB61" s="126">
        <f>'20 - VRN'!F35</f>
        <v>0</v>
      </c>
      <c r="BC61" s="126">
        <f>'20 - VRN'!F36</f>
        <v>0</v>
      </c>
      <c r="BD61" s="128">
        <f>'20 - VRN'!F37</f>
        <v>0</v>
      </c>
      <c r="BE61" s="7"/>
      <c r="BT61" s="124" t="s">
        <v>79</v>
      </c>
      <c r="BV61" s="124" t="s">
        <v>73</v>
      </c>
      <c r="BW61" s="124" t="s">
        <v>98</v>
      </c>
      <c r="BX61" s="124" t="s">
        <v>5</v>
      </c>
      <c r="CL61" s="124" t="s">
        <v>19</v>
      </c>
      <c r="CM61" s="124" t="s">
        <v>79</v>
      </c>
    </row>
    <row r="62" s="2" customFormat="1" ht="30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</sheetData>
  <sheetProtection sheet="1" formatColumns="0" formatRows="0" objects="1" scenarios="1" spinCount="100000" saltValue="vmdRGVhyk019xNlkc7k8wDLogAzilBH6lKpkf7a1lJXxeOmcdab5tkes2ogvDAb8d6vxKPt/hlo/9OcvPCj+EQ==" hashValue="d8SGyn+i7+EZqbNEbtzSUMxjgcfFyfxHnCQiSajlfm4Pa1kRomOjsqL8l766hEOg7QD94noTLqjoof3lsLEJWw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oupačka 01 Stavebn...'!C2" display="/"/>
    <hyperlink ref="A56" location="'02 - Stoupačka 01 ZTI'!C2" display="/"/>
    <hyperlink ref="A57" location="'03 - Stoupačka 01 Elektro...'!C2" display="/"/>
    <hyperlink ref="A58" location="'04 - Stoupačka 04 Stavebn...'!C2" display="/"/>
    <hyperlink ref="A59" location="'05 - Stoupačka 04 ZTI'!C2" display="/"/>
    <hyperlink ref="A60" location="'06 - Stoupačka 04 Elektro...'!C2" display="/"/>
    <hyperlink ref="A61" location="'20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stoupacího potrubí č. 1, 4 v BD Čujkovova 32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23. 10. 2022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ROUND(J96,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ROUND((SUM(BE96:BE524)),  2)</f>
        <v>0</v>
      </c>
      <c r="G33" s="39"/>
      <c r="H33" s="39"/>
      <c r="I33" s="149">
        <v>0.20999999999999999</v>
      </c>
      <c r="J33" s="148">
        <f>ROUND(((SUM(BE96:BE524))*I33),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ROUND((SUM(BF96:BF524)),  2)</f>
        <v>0</v>
      </c>
      <c r="G34" s="39"/>
      <c r="H34" s="39"/>
      <c r="I34" s="149">
        <v>0.14999999999999999</v>
      </c>
      <c r="J34" s="148">
        <f>ROUND(((SUM(BF96:BF524))*I34),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ROUND((SUM(BG96:BG524)),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ROUND((SUM(BH96:BH524)),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ROUND((SUM(BI96:BI524)),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stoupacího potrubí č. 1, 4 v BD Čujkovova 32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Stoupačka 01 Stavební část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Ostrava</v>
      </c>
      <c r="G52" s="41"/>
      <c r="H52" s="41"/>
      <c r="I52" s="33" t="s">
        <v>23</v>
      </c>
      <c r="J52" s="73" t="str">
        <f>IF(J12="","",J12)</f>
        <v>23. 10. 2022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Úřad městského obvodu Ostrava Jih</v>
      </c>
      <c r="G54" s="41"/>
      <c r="H54" s="41"/>
      <c r="I54" s="33" t="s">
        <v>31</v>
      </c>
      <c r="J54" s="37" t="str">
        <f>E21</f>
        <v>Ing. Petr Fraš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Petr Fraš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J96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J97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107</v>
      </c>
      <c r="E61" s="175"/>
      <c r="F61" s="175"/>
      <c r="G61" s="175"/>
      <c r="H61" s="175"/>
      <c r="I61" s="175"/>
      <c r="J61" s="176">
        <f>J98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108</v>
      </c>
      <c r="E62" s="175"/>
      <c r="F62" s="175"/>
      <c r="G62" s="175"/>
      <c r="H62" s="175"/>
      <c r="I62" s="175"/>
      <c r="J62" s="176">
        <f>J106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109</v>
      </c>
      <c r="E63" s="175"/>
      <c r="F63" s="175"/>
      <c r="G63" s="175"/>
      <c r="H63" s="175"/>
      <c r="I63" s="175"/>
      <c r="J63" s="176">
        <f>J111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110</v>
      </c>
      <c r="E64" s="175"/>
      <c r="F64" s="175"/>
      <c r="G64" s="175"/>
      <c r="H64" s="175"/>
      <c r="I64" s="175"/>
      <c r="J64" s="176">
        <f>J192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111</v>
      </c>
      <c r="E65" s="175"/>
      <c r="F65" s="175"/>
      <c r="G65" s="175"/>
      <c r="H65" s="175"/>
      <c r="I65" s="175"/>
      <c r="J65" s="176">
        <f>J246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112</v>
      </c>
      <c r="E66" s="175"/>
      <c r="F66" s="175"/>
      <c r="G66" s="175"/>
      <c r="H66" s="175"/>
      <c r="I66" s="175"/>
      <c r="J66" s="176">
        <f>J256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113</v>
      </c>
      <c r="E67" s="169"/>
      <c r="F67" s="169"/>
      <c r="G67" s="169"/>
      <c r="H67" s="169"/>
      <c r="I67" s="169"/>
      <c r="J67" s="170">
        <f>J266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114</v>
      </c>
      <c r="E68" s="175"/>
      <c r="F68" s="175"/>
      <c r="G68" s="175"/>
      <c r="H68" s="175"/>
      <c r="I68" s="175"/>
      <c r="J68" s="176">
        <f>J267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115</v>
      </c>
      <c r="E69" s="175"/>
      <c r="F69" s="175"/>
      <c r="G69" s="175"/>
      <c r="H69" s="175"/>
      <c r="I69" s="175"/>
      <c r="J69" s="176">
        <f>J276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116</v>
      </c>
      <c r="E70" s="175"/>
      <c r="F70" s="175"/>
      <c r="G70" s="175"/>
      <c r="H70" s="175"/>
      <c r="I70" s="175"/>
      <c r="J70" s="176">
        <f>J302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117</v>
      </c>
      <c r="E71" s="175"/>
      <c r="F71" s="175"/>
      <c r="G71" s="175"/>
      <c r="H71" s="175"/>
      <c r="I71" s="175"/>
      <c r="J71" s="176">
        <f>J310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118</v>
      </c>
      <c r="E72" s="175"/>
      <c r="F72" s="175"/>
      <c r="G72" s="175"/>
      <c r="H72" s="175"/>
      <c r="I72" s="175"/>
      <c r="J72" s="176">
        <f>J338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119</v>
      </c>
      <c r="E73" s="175"/>
      <c r="F73" s="175"/>
      <c r="G73" s="175"/>
      <c r="H73" s="175"/>
      <c r="I73" s="175"/>
      <c r="J73" s="176">
        <f>J353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120</v>
      </c>
      <c r="E74" s="175"/>
      <c r="F74" s="175"/>
      <c r="G74" s="175"/>
      <c r="H74" s="175"/>
      <c r="I74" s="175"/>
      <c r="J74" s="176">
        <f>J413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121</v>
      </c>
      <c r="E75" s="175"/>
      <c r="F75" s="175"/>
      <c r="G75" s="175"/>
      <c r="H75" s="175"/>
      <c r="I75" s="175"/>
      <c r="J75" s="176">
        <f>J479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122</v>
      </c>
      <c r="E76" s="175"/>
      <c r="F76" s="175"/>
      <c r="G76" s="175"/>
      <c r="H76" s="175"/>
      <c r="I76" s="175"/>
      <c r="J76" s="176">
        <f>J488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123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16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61" t="str">
        <f>E7</f>
        <v>Oprava stoupacího potrubí č. 1, 4 v BD Čujkovova 32</v>
      </c>
      <c r="F86" s="33"/>
      <c r="G86" s="33"/>
      <c r="H86" s="33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100</v>
      </c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E9</f>
        <v>01 - Stoupačka 01 Stavební část</v>
      </c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F12</f>
        <v>Ostrava</v>
      </c>
      <c r="G90" s="41"/>
      <c r="H90" s="41"/>
      <c r="I90" s="33" t="s">
        <v>23</v>
      </c>
      <c r="J90" s="73" t="str">
        <f>IF(J12="","",J12)</f>
        <v>23. 10. 2022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E15</f>
        <v>Úřad městského obvodu Ostrava Jih</v>
      </c>
      <c r="G92" s="41"/>
      <c r="H92" s="41"/>
      <c r="I92" s="33" t="s">
        <v>31</v>
      </c>
      <c r="J92" s="37" t="str">
        <f>E21</f>
        <v>Ing. Petr Fraš</v>
      </c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29</v>
      </c>
      <c r="D93" s="41"/>
      <c r="E93" s="41"/>
      <c r="F93" s="28" t="str">
        <f>IF(E18="","",E18)</f>
        <v>Vyplň údaj</v>
      </c>
      <c r="G93" s="41"/>
      <c r="H93" s="41"/>
      <c r="I93" s="33" t="s">
        <v>34</v>
      </c>
      <c r="J93" s="37" t="str">
        <f>E24</f>
        <v>Ing. Petr Fraš</v>
      </c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78"/>
      <c r="B95" s="179"/>
      <c r="C95" s="180" t="s">
        <v>124</v>
      </c>
      <c r="D95" s="181" t="s">
        <v>56</v>
      </c>
      <c r="E95" s="181" t="s">
        <v>52</v>
      </c>
      <c r="F95" s="181" t="s">
        <v>53</v>
      </c>
      <c r="G95" s="181" t="s">
        <v>125</v>
      </c>
      <c r="H95" s="181" t="s">
        <v>126</v>
      </c>
      <c r="I95" s="181" t="s">
        <v>127</v>
      </c>
      <c r="J95" s="181" t="s">
        <v>104</v>
      </c>
      <c r="K95" s="182" t="s">
        <v>128</v>
      </c>
      <c r="L95" s="183"/>
      <c r="M95" s="93" t="s">
        <v>19</v>
      </c>
      <c r="N95" s="94" t="s">
        <v>41</v>
      </c>
      <c r="O95" s="94" t="s">
        <v>129</v>
      </c>
      <c r="P95" s="94" t="s">
        <v>130</v>
      </c>
      <c r="Q95" s="94" t="s">
        <v>131</v>
      </c>
      <c r="R95" s="94" t="s">
        <v>132</v>
      </c>
      <c r="S95" s="94" t="s">
        <v>133</v>
      </c>
      <c r="T95" s="95" t="s">
        <v>134</v>
      </c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</row>
    <row r="96" s="2" customFormat="1" ht="22.8" customHeight="1">
      <c r="A96" s="39"/>
      <c r="B96" s="40"/>
      <c r="C96" s="100" t="s">
        <v>135</v>
      </c>
      <c r="D96" s="41"/>
      <c r="E96" s="41"/>
      <c r="F96" s="41"/>
      <c r="G96" s="41"/>
      <c r="H96" s="41"/>
      <c r="I96" s="41"/>
      <c r="J96" s="184">
        <f>BK96</f>
        <v>0</v>
      </c>
      <c r="K96" s="41"/>
      <c r="L96" s="45"/>
      <c r="M96" s="96"/>
      <c r="N96" s="185"/>
      <c r="O96" s="97"/>
      <c r="P96" s="186">
        <f>P97+P266</f>
        <v>0</v>
      </c>
      <c r="Q96" s="97"/>
      <c r="R96" s="186">
        <f>R97+R266</f>
        <v>22.930128480000004</v>
      </c>
      <c r="S96" s="97"/>
      <c r="T96" s="187">
        <f>T97+T266</f>
        <v>30.524987190000004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70</v>
      </c>
      <c r="AU96" s="18" t="s">
        <v>105</v>
      </c>
      <c r="BK96" s="188">
        <f>BK97+BK266</f>
        <v>0</v>
      </c>
    </row>
    <row r="97" s="12" customFormat="1" ht="25.92" customHeight="1">
      <c r="A97" s="12"/>
      <c r="B97" s="189"/>
      <c r="C97" s="190"/>
      <c r="D97" s="191" t="s">
        <v>70</v>
      </c>
      <c r="E97" s="192" t="s">
        <v>136</v>
      </c>
      <c r="F97" s="192" t="s">
        <v>137</v>
      </c>
      <c r="G97" s="190"/>
      <c r="H97" s="190"/>
      <c r="I97" s="193"/>
      <c r="J97" s="194">
        <f>BK97</f>
        <v>0</v>
      </c>
      <c r="K97" s="190"/>
      <c r="L97" s="195"/>
      <c r="M97" s="196"/>
      <c r="N97" s="197"/>
      <c r="O97" s="197"/>
      <c r="P97" s="198">
        <f>P98+P106+P111+P192+P246+P256</f>
        <v>0</v>
      </c>
      <c r="Q97" s="197"/>
      <c r="R97" s="198">
        <f>R98+R106+R111+R192+R246+R256</f>
        <v>17.214742210000004</v>
      </c>
      <c r="S97" s="197"/>
      <c r="T97" s="199">
        <f>T98+T106+T111+T192+T246+T256</f>
        <v>20.902306000000003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79</v>
      </c>
      <c r="AT97" s="201" t="s">
        <v>70</v>
      </c>
      <c r="AU97" s="201" t="s">
        <v>71</v>
      </c>
      <c r="AY97" s="200" t="s">
        <v>138</v>
      </c>
      <c r="BK97" s="202">
        <f>BK98+BK106+BK111+BK192+BK246+BK256</f>
        <v>0</v>
      </c>
    </row>
    <row r="98" s="12" customFormat="1" ht="22.8" customHeight="1">
      <c r="A98" s="12"/>
      <c r="B98" s="189"/>
      <c r="C98" s="190"/>
      <c r="D98" s="191" t="s">
        <v>70</v>
      </c>
      <c r="E98" s="203" t="s">
        <v>139</v>
      </c>
      <c r="F98" s="203" t="s">
        <v>140</v>
      </c>
      <c r="G98" s="190"/>
      <c r="H98" s="190"/>
      <c r="I98" s="193"/>
      <c r="J98" s="204">
        <f>BK98</f>
        <v>0</v>
      </c>
      <c r="K98" s="190"/>
      <c r="L98" s="195"/>
      <c r="M98" s="196"/>
      <c r="N98" s="197"/>
      <c r="O98" s="197"/>
      <c r="P98" s="198">
        <f>SUM(P99:P105)</f>
        <v>0</v>
      </c>
      <c r="Q98" s="197"/>
      <c r="R98" s="198">
        <f>SUM(R99:R105)</f>
        <v>3.2620569000000001</v>
      </c>
      <c r="S98" s="197"/>
      <c r="T98" s="199">
        <f>SUM(T99:T105)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79</v>
      </c>
      <c r="AT98" s="201" t="s">
        <v>70</v>
      </c>
      <c r="AU98" s="201" t="s">
        <v>79</v>
      </c>
      <c r="AY98" s="200" t="s">
        <v>138</v>
      </c>
      <c r="BK98" s="202">
        <f>SUM(BK99:BK105)</f>
        <v>0</v>
      </c>
    </row>
    <row r="99" s="2" customFormat="1" ht="24.15" customHeight="1">
      <c r="A99" s="39"/>
      <c r="B99" s="40"/>
      <c r="C99" s="205" t="s">
        <v>79</v>
      </c>
      <c r="D99" s="205" t="s">
        <v>141</v>
      </c>
      <c r="E99" s="206" t="s">
        <v>142</v>
      </c>
      <c r="F99" s="207" t="s">
        <v>143</v>
      </c>
      <c r="G99" s="208" t="s">
        <v>144</v>
      </c>
      <c r="H99" s="209">
        <v>65.046000000000006</v>
      </c>
      <c r="I99" s="210"/>
      <c r="J99" s="211">
        <f>ROUND(I99*H99,2)</f>
        <v>0</v>
      </c>
      <c r="K99" s="207" t="s">
        <v>145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0.05015</v>
      </c>
      <c r="R99" s="214">
        <f>Q99*H99</f>
        <v>3.2620569000000001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146</v>
      </c>
      <c r="AT99" s="216" t="s">
        <v>141</v>
      </c>
      <c r="AU99" s="216" t="s">
        <v>147</v>
      </c>
      <c r="AY99" s="18" t="s">
        <v>138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147</v>
      </c>
      <c r="BK99" s="217">
        <f>ROUND(I99*H99,2)</f>
        <v>0</v>
      </c>
      <c r="BL99" s="18" t="s">
        <v>146</v>
      </c>
      <c r="BM99" s="216" t="s">
        <v>148</v>
      </c>
    </row>
    <row r="100" s="2" customFormat="1">
      <c r="A100" s="39"/>
      <c r="B100" s="40"/>
      <c r="C100" s="41"/>
      <c r="D100" s="218" t="s">
        <v>149</v>
      </c>
      <c r="E100" s="41"/>
      <c r="F100" s="219" t="s">
        <v>150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149</v>
      </c>
      <c r="AU100" s="18" t="s">
        <v>147</v>
      </c>
    </row>
    <row r="101" s="13" customFormat="1">
      <c r="A101" s="13"/>
      <c r="B101" s="223"/>
      <c r="C101" s="224"/>
      <c r="D101" s="225" t="s">
        <v>151</v>
      </c>
      <c r="E101" s="226" t="s">
        <v>19</v>
      </c>
      <c r="F101" s="227" t="s">
        <v>152</v>
      </c>
      <c r="G101" s="224"/>
      <c r="H101" s="226" t="s">
        <v>19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151</v>
      </c>
      <c r="AU101" s="233" t="s">
        <v>147</v>
      </c>
      <c r="AV101" s="13" t="s">
        <v>79</v>
      </c>
      <c r="AW101" s="13" t="s">
        <v>33</v>
      </c>
      <c r="AX101" s="13" t="s">
        <v>71</v>
      </c>
      <c r="AY101" s="233" t="s">
        <v>138</v>
      </c>
    </row>
    <row r="102" s="14" customFormat="1">
      <c r="A102" s="14"/>
      <c r="B102" s="234"/>
      <c r="C102" s="235"/>
      <c r="D102" s="225" t="s">
        <v>151</v>
      </c>
      <c r="E102" s="236" t="s">
        <v>19</v>
      </c>
      <c r="F102" s="237" t="s">
        <v>153</v>
      </c>
      <c r="G102" s="235"/>
      <c r="H102" s="238">
        <v>46.045999999999999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151</v>
      </c>
      <c r="AU102" s="244" t="s">
        <v>147</v>
      </c>
      <c r="AV102" s="14" t="s">
        <v>147</v>
      </c>
      <c r="AW102" s="14" t="s">
        <v>33</v>
      </c>
      <c r="AX102" s="14" t="s">
        <v>71</v>
      </c>
      <c r="AY102" s="244" t="s">
        <v>138</v>
      </c>
    </row>
    <row r="103" s="14" customFormat="1">
      <c r="A103" s="14"/>
      <c r="B103" s="234"/>
      <c r="C103" s="235"/>
      <c r="D103" s="225" t="s">
        <v>151</v>
      </c>
      <c r="E103" s="236" t="s">
        <v>19</v>
      </c>
      <c r="F103" s="237" t="s">
        <v>154</v>
      </c>
      <c r="G103" s="235"/>
      <c r="H103" s="238">
        <v>5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151</v>
      </c>
      <c r="AU103" s="244" t="s">
        <v>147</v>
      </c>
      <c r="AV103" s="14" t="s">
        <v>147</v>
      </c>
      <c r="AW103" s="14" t="s">
        <v>33</v>
      </c>
      <c r="AX103" s="14" t="s">
        <v>71</v>
      </c>
      <c r="AY103" s="244" t="s">
        <v>138</v>
      </c>
    </row>
    <row r="104" s="14" customFormat="1">
      <c r="A104" s="14"/>
      <c r="B104" s="234"/>
      <c r="C104" s="235"/>
      <c r="D104" s="225" t="s">
        <v>151</v>
      </c>
      <c r="E104" s="236" t="s">
        <v>19</v>
      </c>
      <c r="F104" s="237" t="s">
        <v>155</v>
      </c>
      <c r="G104" s="235"/>
      <c r="H104" s="238">
        <v>14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151</v>
      </c>
      <c r="AU104" s="244" t="s">
        <v>147</v>
      </c>
      <c r="AV104" s="14" t="s">
        <v>147</v>
      </c>
      <c r="AW104" s="14" t="s">
        <v>33</v>
      </c>
      <c r="AX104" s="14" t="s">
        <v>71</v>
      </c>
      <c r="AY104" s="244" t="s">
        <v>138</v>
      </c>
    </row>
    <row r="105" s="15" customFormat="1">
      <c r="A105" s="15"/>
      <c r="B105" s="245"/>
      <c r="C105" s="246"/>
      <c r="D105" s="225" t="s">
        <v>151</v>
      </c>
      <c r="E105" s="247" t="s">
        <v>19</v>
      </c>
      <c r="F105" s="248" t="s">
        <v>156</v>
      </c>
      <c r="G105" s="246"/>
      <c r="H105" s="249">
        <v>65.045999999999992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5" t="s">
        <v>151</v>
      </c>
      <c r="AU105" s="255" t="s">
        <v>147</v>
      </c>
      <c r="AV105" s="15" t="s">
        <v>146</v>
      </c>
      <c r="AW105" s="15" t="s">
        <v>33</v>
      </c>
      <c r="AX105" s="15" t="s">
        <v>79</v>
      </c>
      <c r="AY105" s="255" t="s">
        <v>138</v>
      </c>
    </row>
    <row r="106" s="12" customFormat="1" ht="22.8" customHeight="1">
      <c r="A106" s="12"/>
      <c r="B106" s="189"/>
      <c r="C106" s="190"/>
      <c r="D106" s="191" t="s">
        <v>70</v>
      </c>
      <c r="E106" s="203" t="s">
        <v>146</v>
      </c>
      <c r="F106" s="203" t="s">
        <v>157</v>
      </c>
      <c r="G106" s="190"/>
      <c r="H106" s="190"/>
      <c r="I106" s="193"/>
      <c r="J106" s="204">
        <f>BK106</f>
        <v>0</v>
      </c>
      <c r="K106" s="190"/>
      <c r="L106" s="195"/>
      <c r="M106" s="196"/>
      <c r="N106" s="197"/>
      <c r="O106" s="197"/>
      <c r="P106" s="198">
        <f>SUM(P107:P110)</f>
        <v>0</v>
      </c>
      <c r="Q106" s="197"/>
      <c r="R106" s="198">
        <f>SUM(R107:R110)</f>
        <v>2.1688019999999999</v>
      </c>
      <c r="S106" s="197"/>
      <c r="T106" s="199">
        <f>SUM(T107:T110)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0" t="s">
        <v>79</v>
      </c>
      <c r="AT106" s="201" t="s">
        <v>70</v>
      </c>
      <c r="AU106" s="201" t="s">
        <v>79</v>
      </c>
      <c r="AY106" s="200" t="s">
        <v>138</v>
      </c>
      <c r="BK106" s="202">
        <f>SUM(BK107:BK110)</f>
        <v>0</v>
      </c>
    </row>
    <row r="107" s="2" customFormat="1" ht="24.15" customHeight="1">
      <c r="A107" s="39"/>
      <c r="B107" s="40"/>
      <c r="C107" s="205" t="s">
        <v>147</v>
      </c>
      <c r="D107" s="205" t="s">
        <v>141</v>
      </c>
      <c r="E107" s="206" t="s">
        <v>158</v>
      </c>
      <c r="F107" s="207" t="s">
        <v>159</v>
      </c>
      <c r="G107" s="208" t="s">
        <v>160</v>
      </c>
      <c r="H107" s="209">
        <v>0.90000000000000002</v>
      </c>
      <c r="I107" s="210"/>
      <c r="J107" s="211">
        <f>ROUND(I107*H107,2)</f>
        <v>0</v>
      </c>
      <c r="K107" s="207" t="s">
        <v>145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2.40978</v>
      </c>
      <c r="R107" s="214">
        <f>Q107*H107</f>
        <v>2.1688019999999999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146</v>
      </c>
      <c r="AT107" s="216" t="s">
        <v>141</v>
      </c>
      <c r="AU107" s="216" t="s">
        <v>147</v>
      </c>
      <c r="AY107" s="18" t="s">
        <v>138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147</v>
      </c>
      <c r="BK107" s="217">
        <f>ROUND(I107*H107,2)</f>
        <v>0</v>
      </c>
      <c r="BL107" s="18" t="s">
        <v>146</v>
      </c>
      <c r="BM107" s="216" t="s">
        <v>161</v>
      </c>
    </row>
    <row r="108" s="2" customFormat="1">
      <c r="A108" s="39"/>
      <c r="B108" s="40"/>
      <c r="C108" s="41"/>
      <c r="D108" s="218" t="s">
        <v>149</v>
      </c>
      <c r="E108" s="41"/>
      <c r="F108" s="219" t="s">
        <v>162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149</v>
      </c>
      <c r="AU108" s="18" t="s">
        <v>147</v>
      </c>
    </row>
    <row r="109" s="13" customFormat="1">
      <c r="A109" s="13"/>
      <c r="B109" s="223"/>
      <c r="C109" s="224"/>
      <c r="D109" s="225" t="s">
        <v>151</v>
      </c>
      <c r="E109" s="226" t="s">
        <v>19</v>
      </c>
      <c r="F109" s="227" t="s">
        <v>163</v>
      </c>
      <c r="G109" s="224"/>
      <c r="H109" s="226" t="s">
        <v>19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151</v>
      </c>
      <c r="AU109" s="233" t="s">
        <v>147</v>
      </c>
      <c r="AV109" s="13" t="s">
        <v>79</v>
      </c>
      <c r="AW109" s="13" t="s">
        <v>33</v>
      </c>
      <c r="AX109" s="13" t="s">
        <v>71</v>
      </c>
      <c r="AY109" s="233" t="s">
        <v>138</v>
      </c>
    </row>
    <row r="110" s="14" customFormat="1">
      <c r="A110" s="14"/>
      <c r="B110" s="234"/>
      <c r="C110" s="235"/>
      <c r="D110" s="225" t="s">
        <v>151</v>
      </c>
      <c r="E110" s="236" t="s">
        <v>19</v>
      </c>
      <c r="F110" s="237" t="s">
        <v>164</v>
      </c>
      <c r="G110" s="235"/>
      <c r="H110" s="238">
        <v>0.90000000000000002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151</v>
      </c>
      <c r="AU110" s="244" t="s">
        <v>147</v>
      </c>
      <c r="AV110" s="14" t="s">
        <v>147</v>
      </c>
      <c r="AW110" s="14" t="s">
        <v>33</v>
      </c>
      <c r="AX110" s="14" t="s">
        <v>79</v>
      </c>
      <c r="AY110" s="244" t="s">
        <v>138</v>
      </c>
    </row>
    <row r="111" s="12" customFormat="1" ht="22.8" customHeight="1">
      <c r="A111" s="12"/>
      <c r="B111" s="189"/>
      <c r="C111" s="190"/>
      <c r="D111" s="191" t="s">
        <v>70</v>
      </c>
      <c r="E111" s="203" t="s">
        <v>165</v>
      </c>
      <c r="F111" s="203" t="s">
        <v>166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SUM(P112:P191)</f>
        <v>0</v>
      </c>
      <c r="Q111" s="197"/>
      <c r="R111" s="198">
        <f>SUM(R112:R191)</f>
        <v>11.763181050000002</v>
      </c>
      <c r="S111" s="197"/>
      <c r="T111" s="199">
        <f>SUM(T112:T191)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79</v>
      </c>
      <c r="AT111" s="201" t="s">
        <v>70</v>
      </c>
      <c r="AU111" s="201" t="s">
        <v>79</v>
      </c>
      <c r="AY111" s="200" t="s">
        <v>138</v>
      </c>
      <c r="BK111" s="202">
        <f>SUM(BK112:BK191)</f>
        <v>0</v>
      </c>
    </row>
    <row r="112" s="2" customFormat="1" ht="21.75" customHeight="1">
      <c r="A112" s="39"/>
      <c r="B112" s="40"/>
      <c r="C112" s="205" t="s">
        <v>139</v>
      </c>
      <c r="D112" s="205" t="s">
        <v>141</v>
      </c>
      <c r="E112" s="206" t="s">
        <v>167</v>
      </c>
      <c r="F112" s="207" t="s">
        <v>168</v>
      </c>
      <c r="G112" s="208" t="s">
        <v>144</v>
      </c>
      <c r="H112" s="209">
        <v>16.887</v>
      </c>
      <c r="I112" s="210"/>
      <c r="J112" s="211">
        <f>ROUND(I112*H112,2)</f>
        <v>0</v>
      </c>
      <c r="K112" s="207" t="s">
        <v>145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0.0073499999999999998</v>
      </c>
      <c r="R112" s="214">
        <f>Q112*H112</f>
        <v>0.12411945000000001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146</v>
      </c>
      <c r="AT112" s="216" t="s">
        <v>141</v>
      </c>
      <c r="AU112" s="216" t="s">
        <v>147</v>
      </c>
      <c r="AY112" s="18" t="s">
        <v>138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147</v>
      </c>
      <c r="BK112" s="217">
        <f>ROUND(I112*H112,2)</f>
        <v>0</v>
      </c>
      <c r="BL112" s="18" t="s">
        <v>146</v>
      </c>
      <c r="BM112" s="216" t="s">
        <v>169</v>
      </c>
    </row>
    <row r="113" s="2" customFormat="1">
      <c r="A113" s="39"/>
      <c r="B113" s="40"/>
      <c r="C113" s="41"/>
      <c r="D113" s="218" t="s">
        <v>149</v>
      </c>
      <c r="E113" s="41"/>
      <c r="F113" s="219" t="s">
        <v>170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149</v>
      </c>
      <c r="AU113" s="18" t="s">
        <v>147</v>
      </c>
    </row>
    <row r="114" s="13" customFormat="1">
      <c r="A114" s="13"/>
      <c r="B114" s="223"/>
      <c r="C114" s="224"/>
      <c r="D114" s="225" t="s">
        <v>151</v>
      </c>
      <c r="E114" s="226" t="s">
        <v>19</v>
      </c>
      <c r="F114" s="227" t="s">
        <v>171</v>
      </c>
      <c r="G114" s="224"/>
      <c r="H114" s="226" t="s">
        <v>19</v>
      </c>
      <c r="I114" s="228"/>
      <c r="J114" s="224"/>
      <c r="K114" s="224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151</v>
      </c>
      <c r="AU114" s="233" t="s">
        <v>147</v>
      </c>
      <c r="AV114" s="13" t="s">
        <v>79</v>
      </c>
      <c r="AW114" s="13" t="s">
        <v>33</v>
      </c>
      <c r="AX114" s="13" t="s">
        <v>71</v>
      </c>
      <c r="AY114" s="233" t="s">
        <v>138</v>
      </c>
    </row>
    <row r="115" s="14" customFormat="1">
      <c r="A115" s="14"/>
      <c r="B115" s="234"/>
      <c r="C115" s="235"/>
      <c r="D115" s="225" t="s">
        <v>151</v>
      </c>
      <c r="E115" s="236" t="s">
        <v>19</v>
      </c>
      <c r="F115" s="237" t="s">
        <v>172</v>
      </c>
      <c r="G115" s="235"/>
      <c r="H115" s="238">
        <v>16.887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151</v>
      </c>
      <c r="AU115" s="244" t="s">
        <v>147</v>
      </c>
      <c r="AV115" s="14" t="s">
        <v>147</v>
      </c>
      <c r="AW115" s="14" t="s">
        <v>33</v>
      </c>
      <c r="AX115" s="14" t="s">
        <v>79</v>
      </c>
      <c r="AY115" s="244" t="s">
        <v>138</v>
      </c>
    </row>
    <row r="116" s="2" customFormat="1" ht="24.15" customHeight="1">
      <c r="A116" s="39"/>
      <c r="B116" s="40"/>
      <c r="C116" s="205" t="s">
        <v>146</v>
      </c>
      <c r="D116" s="205" t="s">
        <v>141</v>
      </c>
      <c r="E116" s="206" t="s">
        <v>173</v>
      </c>
      <c r="F116" s="207" t="s">
        <v>174</v>
      </c>
      <c r="G116" s="208" t="s">
        <v>144</v>
      </c>
      <c r="H116" s="209">
        <v>16.887</v>
      </c>
      <c r="I116" s="210"/>
      <c r="J116" s="211">
        <f>ROUND(I116*H116,2)</f>
        <v>0</v>
      </c>
      <c r="K116" s="207" t="s">
        <v>145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0.018380000000000001</v>
      </c>
      <c r="R116" s="214">
        <f>Q116*H116</f>
        <v>0.31038306000000004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146</v>
      </c>
      <c r="AT116" s="216" t="s">
        <v>141</v>
      </c>
      <c r="AU116" s="216" t="s">
        <v>147</v>
      </c>
      <c r="AY116" s="18" t="s">
        <v>138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147</v>
      </c>
      <c r="BK116" s="217">
        <f>ROUND(I116*H116,2)</f>
        <v>0</v>
      </c>
      <c r="BL116" s="18" t="s">
        <v>146</v>
      </c>
      <c r="BM116" s="216" t="s">
        <v>175</v>
      </c>
    </row>
    <row r="117" s="2" customFormat="1">
      <c r="A117" s="39"/>
      <c r="B117" s="40"/>
      <c r="C117" s="41"/>
      <c r="D117" s="218" t="s">
        <v>149</v>
      </c>
      <c r="E117" s="41"/>
      <c r="F117" s="219" t="s">
        <v>176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149</v>
      </c>
      <c r="AU117" s="18" t="s">
        <v>147</v>
      </c>
    </row>
    <row r="118" s="13" customFormat="1">
      <c r="A118" s="13"/>
      <c r="B118" s="223"/>
      <c r="C118" s="224"/>
      <c r="D118" s="225" t="s">
        <v>151</v>
      </c>
      <c r="E118" s="226" t="s">
        <v>19</v>
      </c>
      <c r="F118" s="227" t="s">
        <v>171</v>
      </c>
      <c r="G118" s="224"/>
      <c r="H118" s="226" t="s">
        <v>19</v>
      </c>
      <c r="I118" s="228"/>
      <c r="J118" s="224"/>
      <c r="K118" s="224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151</v>
      </c>
      <c r="AU118" s="233" t="s">
        <v>147</v>
      </c>
      <c r="AV118" s="13" t="s">
        <v>79</v>
      </c>
      <c r="AW118" s="13" t="s">
        <v>33</v>
      </c>
      <c r="AX118" s="13" t="s">
        <v>71</v>
      </c>
      <c r="AY118" s="233" t="s">
        <v>138</v>
      </c>
    </row>
    <row r="119" s="14" customFormat="1">
      <c r="A119" s="14"/>
      <c r="B119" s="234"/>
      <c r="C119" s="235"/>
      <c r="D119" s="225" t="s">
        <v>151</v>
      </c>
      <c r="E119" s="236" t="s">
        <v>19</v>
      </c>
      <c r="F119" s="237" t="s">
        <v>172</v>
      </c>
      <c r="G119" s="235"/>
      <c r="H119" s="238">
        <v>16.887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151</v>
      </c>
      <c r="AU119" s="244" t="s">
        <v>147</v>
      </c>
      <c r="AV119" s="14" t="s">
        <v>147</v>
      </c>
      <c r="AW119" s="14" t="s">
        <v>33</v>
      </c>
      <c r="AX119" s="14" t="s">
        <v>79</v>
      </c>
      <c r="AY119" s="244" t="s">
        <v>138</v>
      </c>
    </row>
    <row r="120" s="2" customFormat="1" ht="21.75" customHeight="1">
      <c r="A120" s="39"/>
      <c r="B120" s="40"/>
      <c r="C120" s="205" t="s">
        <v>177</v>
      </c>
      <c r="D120" s="205" t="s">
        <v>141</v>
      </c>
      <c r="E120" s="206" t="s">
        <v>178</v>
      </c>
      <c r="F120" s="207" t="s">
        <v>179</v>
      </c>
      <c r="G120" s="208" t="s">
        <v>144</v>
      </c>
      <c r="H120" s="209">
        <v>133.44999999999999</v>
      </c>
      <c r="I120" s="210"/>
      <c r="J120" s="211">
        <f>ROUND(I120*H120,2)</f>
        <v>0</v>
      </c>
      <c r="K120" s="207" t="s">
        <v>145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0.0073499999999999998</v>
      </c>
      <c r="R120" s="214">
        <f>Q120*H120</f>
        <v>0.98085749999999994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146</v>
      </c>
      <c r="AT120" s="216" t="s">
        <v>141</v>
      </c>
      <c r="AU120" s="216" t="s">
        <v>147</v>
      </c>
      <c r="AY120" s="18" t="s">
        <v>138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147</v>
      </c>
      <c r="BK120" s="217">
        <f>ROUND(I120*H120,2)</f>
        <v>0</v>
      </c>
      <c r="BL120" s="18" t="s">
        <v>146</v>
      </c>
      <c r="BM120" s="216" t="s">
        <v>180</v>
      </c>
    </row>
    <row r="121" s="2" customFormat="1">
      <c r="A121" s="39"/>
      <c r="B121" s="40"/>
      <c r="C121" s="41"/>
      <c r="D121" s="218" t="s">
        <v>149</v>
      </c>
      <c r="E121" s="41"/>
      <c r="F121" s="219" t="s">
        <v>181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149</v>
      </c>
      <c r="AU121" s="18" t="s">
        <v>147</v>
      </c>
    </row>
    <row r="122" s="13" customFormat="1">
      <c r="A122" s="13"/>
      <c r="B122" s="223"/>
      <c r="C122" s="224"/>
      <c r="D122" s="225" t="s">
        <v>151</v>
      </c>
      <c r="E122" s="226" t="s">
        <v>19</v>
      </c>
      <c r="F122" s="227" t="s">
        <v>182</v>
      </c>
      <c r="G122" s="224"/>
      <c r="H122" s="226" t="s">
        <v>19</v>
      </c>
      <c r="I122" s="228"/>
      <c r="J122" s="224"/>
      <c r="K122" s="224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151</v>
      </c>
      <c r="AU122" s="233" t="s">
        <v>147</v>
      </c>
      <c r="AV122" s="13" t="s">
        <v>79</v>
      </c>
      <c r="AW122" s="13" t="s">
        <v>33</v>
      </c>
      <c r="AX122" s="13" t="s">
        <v>71</v>
      </c>
      <c r="AY122" s="233" t="s">
        <v>138</v>
      </c>
    </row>
    <row r="123" s="14" customFormat="1">
      <c r="A123" s="14"/>
      <c r="B123" s="234"/>
      <c r="C123" s="235"/>
      <c r="D123" s="225" t="s">
        <v>151</v>
      </c>
      <c r="E123" s="236" t="s">
        <v>19</v>
      </c>
      <c r="F123" s="237" t="s">
        <v>183</v>
      </c>
      <c r="G123" s="235"/>
      <c r="H123" s="238">
        <v>128.44999999999999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151</v>
      </c>
      <c r="AU123" s="244" t="s">
        <v>147</v>
      </c>
      <c r="AV123" s="14" t="s">
        <v>147</v>
      </c>
      <c r="AW123" s="14" t="s">
        <v>33</v>
      </c>
      <c r="AX123" s="14" t="s">
        <v>71</v>
      </c>
      <c r="AY123" s="244" t="s">
        <v>138</v>
      </c>
    </row>
    <row r="124" s="14" customFormat="1">
      <c r="A124" s="14"/>
      <c r="B124" s="234"/>
      <c r="C124" s="235"/>
      <c r="D124" s="225" t="s">
        <v>151</v>
      </c>
      <c r="E124" s="236" t="s">
        <v>19</v>
      </c>
      <c r="F124" s="237" t="s">
        <v>154</v>
      </c>
      <c r="G124" s="235"/>
      <c r="H124" s="238">
        <v>5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151</v>
      </c>
      <c r="AU124" s="244" t="s">
        <v>147</v>
      </c>
      <c r="AV124" s="14" t="s">
        <v>147</v>
      </c>
      <c r="AW124" s="14" t="s">
        <v>33</v>
      </c>
      <c r="AX124" s="14" t="s">
        <v>71</v>
      </c>
      <c r="AY124" s="244" t="s">
        <v>138</v>
      </c>
    </row>
    <row r="125" s="15" customFormat="1">
      <c r="A125" s="15"/>
      <c r="B125" s="245"/>
      <c r="C125" s="246"/>
      <c r="D125" s="225" t="s">
        <v>151</v>
      </c>
      <c r="E125" s="247" t="s">
        <v>19</v>
      </c>
      <c r="F125" s="248" t="s">
        <v>156</v>
      </c>
      <c r="G125" s="246"/>
      <c r="H125" s="249">
        <v>133.44999999999999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5" t="s">
        <v>151</v>
      </c>
      <c r="AU125" s="255" t="s">
        <v>147</v>
      </c>
      <c r="AV125" s="15" t="s">
        <v>146</v>
      </c>
      <c r="AW125" s="15" t="s">
        <v>33</v>
      </c>
      <c r="AX125" s="15" t="s">
        <v>79</v>
      </c>
      <c r="AY125" s="255" t="s">
        <v>138</v>
      </c>
    </row>
    <row r="126" s="2" customFormat="1" ht="16.5" customHeight="1">
      <c r="A126" s="39"/>
      <c r="B126" s="40"/>
      <c r="C126" s="205" t="s">
        <v>165</v>
      </c>
      <c r="D126" s="205" t="s">
        <v>141</v>
      </c>
      <c r="E126" s="206" t="s">
        <v>184</v>
      </c>
      <c r="F126" s="207" t="s">
        <v>185</v>
      </c>
      <c r="G126" s="208" t="s">
        <v>144</v>
      </c>
      <c r="H126" s="209">
        <v>51.045999999999999</v>
      </c>
      <c r="I126" s="210"/>
      <c r="J126" s="211">
        <f>ROUND(I126*H126,2)</f>
        <v>0</v>
      </c>
      <c r="K126" s="207" t="s">
        <v>145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0.00025999999999999998</v>
      </c>
      <c r="R126" s="214">
        <f>Q126*H126</f>
        <v>0.013271959999999999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146</v>
      </c>
      <c r="AT126" s="216" t="s">
        <v>141</v>
      </c>
      <c r="AU126" s="216" t="s">
        <v>147</v>
      </c>
      <c r="AY126" s="18" t="s">
        <v>138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147</v>
      </c>
      <c r="BK126" s="217">
        <f>ROUND(I126*H126,2)</f>
        <v>0</v>
      </c>
      <c r="BL126" s="18" t="s">
        <v>146</v>
      </c>
      <c r="BM126" s="216" t="s">
        <v>186</v>
      </c>
    </row>
    <row r="127" s="2" customFormat="1">
      <c r="A127" s="39"/>
      <c r="B127" s="40"/>
      <c r="C127" s="41"/>
      <c r="D127" s="218" t="s">
        <v>149</v>
      </c>
      <c r="E127" s="41"/>
      <c r="F127" s="219" t="s">
        <v>187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149</v>
      </c>
      <c r="AU127" s="18" t="s">
        <v>147</v>
      </c>
    </row>
    <row r="128" s="13" customFormat="1">
      <c r="A128" s="13"/>
      <c r="B128" s="223"/>
      <c r="C128" s="224"/>
      <c r="D128" s="225" t="s">
        <v>151</v>
      </c>
      <c r="E128" s="226" t="s">
        <v>19</v>
      </c>
      <c r="F128" s="227" t="s">
        <v>182</v>
      </c>
      <c r="G128" s="224"/>
      <c r="H128" s="226" t="s">
        <v>19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151</v>
      </c>
      <c r="AU128" s="233" t="s">
        <v>147</v>
      </c>
      <c r="AV128" s="13" t="s">
        <v>79</v>
      </c>
      <c r="AW128" s="13" t="s">
        <v>33</v>
      </c>
      <c r="AX128" s="13" t="s">
        <v>71</v>
      </c>
      <c r="AY128" s="233" t="s">
        <v>138</v>
      </c>
    </row>
    <row r="129" s="14" customFormat="1">
      <c r="A129" s="14"/>
      <c r="B129" s="234"/>
      <c r="C129" s="235"/>
      <c r="D129" s="225" t="s">
        <v>151</v>
      </c>
      <c r="E129" s="236" t="s">
        <v>19</v>
      </c>
      <c r="F129" s="237" t="s">
        <v>153</v>
      </c>
      <c r="G129" s="235"/>
      <c r="H129" s="238">
        <v>46.045999999999999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151</v>
      </c>
      <c r="AU129" s="244" t="s">
        <v>147</v>
      </c>
      <c r="AV129" s="14" t="s">
        <v>147</v>
      </c>
      <c r="AW129" s="14" t="s">
        <v>33</v>
      </c>
      <c r="AX129" s="14" t="s">
        <v>71</v>
      </c>
      <c r="AY129" s="244" t="s">
        <v>138</v>
      </c>
    </row>
    <row r="130" s="14" customFormat="1">
      <c r="A130" s="14"/>
      <c r="B130" s="234"/>
      <c r="C130" s="235"/>
      <c r="D130" s="225" t="s">
        <v>151</v>
      </c>
      <c r="E130" s="236" t="s">
        <v>19</v>
      </c>
      <c r="F130" s="237" t="s">
        <v>154</v>
      </c>
      <c r="G130" s="235"/>
      <c r="H130" s="238">
        <v>5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151</v>
      </c>
      <c r="AU130" s="244" t="s">
        <v>147</v>
      </c>
      <c r="AV130" s="14" t="s">
        <v>147</v>
      </c>
      <c r="AW130" s="14" t="s">
        <v>33</v>
      </c>
      <c r="AX130" s="14" t="s">
        <v>71</v>
      </c>
      <c r="AY130" s="244" t="s">
        <v>138</v>
      </c>
    </row>
    <row r="131" s="15" customFormat="1">
      <c r="A131" s="15"/>
      <c r="B131" s="245"/>
      <c r="C131" s="246"/>
      <c r="D131" s="225" t="s">
        <v>151</v>
      </c>
      <c r="E131" s="247" t="s">
        <v>19</v>
      </c>
      <c r="F131" s="248" t="s">
        <v>156</v>
      </c>
      <c r="G131" s="246"/>
      <c r="H131" s="249">
        <v>51.045999999999999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5" t="s">
        <v>151</v>
      </c>
      <c r="AU131" s="255" t="s">
        <v>147</v>
      </c>
      <c r="AV131" s="15" t="s">
        <v>146</v>
      </c>
      <c r="AW131" s="15" t="s">
        <v>33</v>
      </c>
      <c r="AX131" s="15" t="s">
        <v>79</v>
      </c>
      <c r="AY131" s="255" t="s">
        <v>138</v>
      </c>
    </row>
    <row r="132" s="2" customFormat="1" ht="16.5" customHeight="1">
      <c r="A132" s="39"/>
      <c r="B132" s="40"/>
      <c r="C132" s="205" t="s">
        <v>188</v>
      </c>
      <c r="D132" s="205" t="s">
        <v>141</v>
      </c>
      <c r="E132" s="206" t="s">
        <v>189</v>
      </c>
      <c r="F132" s="207" t="s">
        <v>190</v>
      </c>
      <c r="G132" s="208" t="s">
        <v>144</v>
      </c>
      <c r="H132" s="209">
        <v>5.5999999999999996</v>
      </c>
      <c r="I132" s="210"/>
      <c r="J132" s="211">
        <f>ROUND(I132*H132,2)</f>
        <v>0</v>
      </c>
      <c r="K132" s="207" t="s">
        <v>145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0.040000000000000001</v>
      </c>
      <c r="R132" s="214">
        <f>Q132*H132</f>
        <v>0.22399999999999998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146</v>
      </c>
      <c r="AT132" s="216" t="s">
        <v>141</v>
      </c>
      <c r="AU132" s="216" t="s">
        <v>147</v>
      </c>
      <c r="AY132" s="18" t="s">
        <v>138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147</v>
      </c>
      <c r="BK132" s="217">
        <f>ROUND(I132*H132,2)</f>
        <v>0</v>
      </c>
      <c r="BL132" s="18" t="s">
        <v>146</v>
      </c>
      <c r="BM132" s="216" t="s">
        <v>191</v>
      </c>
    </row>
    <row r="133" s="2" customFormat="1">
      <c r="A133" s="39"/>
      <c r="B133" s="40"/>
      <c r="C133" s="41"/>
      <c r="D133" s="218" t="s">
        <v>149</v>
      </c>
      <c r="E133" s="41"/>
      <c r="F133" s="219" t="s">
        <v>192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149</v>
      </c>
      <c r="AU133" s="18" t="s">
        <v>147</v>
      </c>
    </row>
    <row r="134" s="13" customFormat="1">
      <c r="A134" s="13"/>
      <c r="B134" s="223"/>
      <c r="C134" s="224"/>
      <c r="D134" s="225" t="s">
        <v>151</v>
      </c>
      <c r="E134" s="226" t="s">
        <v>19</v>
      </c>
      <c r="F134" s="227" t="s">
        <v>193</v>
      </c>
      <c r="G134" s="224"/>
      <c r="H134" s="226" t="s">
        <v>19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151</v>
      </c>
      <c r="AU134" s="233" t="s">
        <v>147</v>
      </c>
      <c r="AV134" s="13" t="s">
        <v>79</v>
      </c>
      <c r="AW134" s="13" t="s">
        <v>33</v>
      </c>
      <c r="AX134" s="13" t="s">
        <v>71</v>
      </c>
      <c r="AY134" s="233" t="s">
        <v>138</v>
      </c>
    </row>
    <row r="135" s="14" customFormat="1">
      <c r="A135" s="14"/>
      <c r="B135" s="234"/>
      <c r="C135" s="235"/>
      <c r="D135" s="225" t="s">
        <v>151</v>
      </c>
      <c r="E135" s="236" t="s">
        <v>19</v>
      </c>
      <c r="F135" s="237" t="s">
        <v>194</v>
      </c>
      <c r="G135" s="235"/>
      <c r="H135" s="238">
        <v>5.5999999999999996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151</v>
      </c>
      <c r="AU135" s="244" t="s">
        <v>147</v>
      </c>
      <c r="AV135" s="14" t="s">
        <v>147</v>
      </c>
      <c r="AW135" s="14" t="s">
        <v>33</v>
      </c>
      <c r="AX135" s="14" t="s">
        <v>79</v>
      </c>
      <c r="AY135" s="244" t="s">
        <v>138</v>
      </c>
    </row>
    <row r="136" s="2" customFormat="1" ht="24.15" customHeight="1">
      <c r="A136" s="39"/>
      <c r="B136" s="40"/>
      <c r="C136" s="205" t="s">
        <v>195</v>
      </c>
      <c r="D136" s="205" t="s">
        <v>141</v>
      </c>
      <c r="E136" s="206" t="s">
        <v>196</v>
      </c>
      <c r="F136" s="207" t="s">
        <v>197</v>
      </c>
      <c r="G136" s="208" t="s">
        <v>144</v>
      </c>
      <c r="H136" s="209">
        <v>51.045999999999999</v>
      </c>
      <c r="I136" s="210"/>
      <c r="J136" s="211">
        <f>ROUND(I136*H136,2)</f>
        <v>0</v>
      </c>
      <c r="K136" s="207" t="s">
        <v>145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0.0043800000000000002</v>
      </c>
      <c r="R136" s="214">
        <f>Q136*H136</f>
        <v>0.22358148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146</v>
      </c>
      <c r="AT136" s="216" t="s">
        <v>141</v>
      </c>
      <c r="AU136" s="216" t="s">
        <v>147</v>
      </c>
      <c r="AY136" s="18" t="s">
        <v>138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147</v>
      </c>
      <c r="BK136" s="217">
        <f>ROUND(I136*H136,2)</f>
        <v>0</v>
      </c>
      <c r="BL136" s="18" t="s">
        <v>146</v>
      </c>
      <c r="BM136" s="216" t="s">
        <v>198</v>
      </c>
    </row>
    <row r="137" s="2" customFormat="1">
      <c r="A137" s="39"/>
      <c r="B137" s="40"/>
      <c r="C137" s="41"/>
      <c r="D137" s="218" t="s">
        <v>149</v>
      </c>
      <c r="E137" s="41"/>
      <c r="F137" s="219" t="s">
        <v>199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149</v>
      </c>
      <c r="AU137" s="18" t="s">
        <v>147</v>
      </c>
    </row>
    <row r="138" s="13" customFormat="1">
      <c r="A138" s="13"/>
      <c r="B138" s="223"/>
      <c r="C138" s="224"/>
      <c r="D138" s="225" t="s">
        <v>151</v>
      </c>
      <c r="E138" s="226" t="s">
        <v>19</v>
      </c>
      <c r="F138" s="227" t="s">
        <v>200</v>
      </c>
      <c r="G138" s="224"/>
      <c r="H138" s="226" t="s">
        <v>19</v>
      </c>
      <c r="I138" s="228"/>
      <c r="J138" s="224"/>
      <c r="K138" s="224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151</v>
      </c>
      <c r="AU138" s="233" t="s">
        <v>147</v>
      </c>
      <c r="AV138" s="13" t="s">
        <v>79</v>
      </c>
      <c r="AW138" s="13" t="s">
        <v>33</v>
      </c>
      <c r="AX138" s="13" t="s">
        <v>71</v>
      </c>
      <c r="AY138" s="233" t="s">
        <v>138</v>
      </c>
    </row>
    <row r="139" s="14" customFormat="1">
      <c r="A139" s="14"/>
      <c r="B139" s="234"/>
      <c r="C139" s="235"/>
      <c r="D139" s="225" t="s">
        <v>151</v>
      </c>
      <c r="E139" s="236" t="s">
        <v>19</v>
      </c>
      <c r="F139" s="237" t="s">
        <v>153</v>
      </c>
      <c r="G139" s="235"/>
      <c r="H139" s="238">
        <v>46.045999999999999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151</v>
      </c>
      <c r="AU139" s="244" t="s">
        <v>147</v>
      </c>
      <c r="AV139" s="14" t="s">
        <v>147</v>
      </c>
      <c r="AW139" s="14" t="s">
        <v>33</v>
      </c>
      <c r="AX139" s="14" t="s">
        <v>71</v>
      </c>
      <c r="AY139" s="244" t="s">
        <v>138</v>
      </c>
    </row>
    <row r="140" s="14" customFormat="1">
      <c r="A140" s="14"/>
      <c r="B140" s="234"/>
      <c r="C140" s="235"/>
      <c r="D140" s="225" t="s">
        <v>151</v>
      </c>
      <c r="E140" s="236" t="s">
        <v>19</v>
      </c>
      <c r="F140" s="237" t="s">
        <v>154</v>
      </c>
      <c r="G140" s="235"/>
      <c r="H140" s="238">
        <v>5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4" t="s">
        <v>151</v>
      </c>
      <c r="AU140" s="244" t="s">
        <v>147</v>
      </c>
      <c r="AV140" s="14" t="s">
        <v>147</v>
      </c>
      <c r="AW140" s="14" t="s">
        <v>33</v>
      </c>
      <c r="AX140" s="14" t="s">
        <v>71</v>
      </c>
      <c r="AY140" s="244" t="s">
        <v>138</v>
      </c>
    </row>
    <row r="141" s="15" customFormat="1">
      <c r="A141" s="15"/>
      <c r="B141" s="245"/>
      <c r="C141" s="246"/>
      <c r="D141" s="225" t="s">
        <v>151</v>
      </c>
      <c r="E141" s="247" t="s">
        <v>19</v>
      </c>
      <c r="F141" s="248" t="s">
        <v>156</v>
      </c>
      <c r="G141" s="246"/>
      <c r="H141" s="249">
        <v>51.045999999999999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5" t="s">
        <v>151</v>
      </c>
      <c r="AU141" s="255" t="s">
        <v>147</v>
      </c>
      <c r="AV141" s="15" t="s">
        <v>146</v>
      </c>
      <c r="AW141" s="15" t="s">
        <v>33</v>
      </c>
      <c r="AX141" s="15" t="s">
        <v>79</v>
      </c>
      <c r="AY141" s="255" t="s">
        <v>138</v>
      </c>
    </row>
    <row r="142" s="2" customFormat="1" ht="24.15" customHeight="1">
      <c r="A142" s="39"/>
      <c r="B142" s="40"/>
      <c r="C142" s="205" t="s">
        <v>201</v>
      </c>
      <c r="D142" s="205" t="s">
        <v>141</v>
      </c>
      <c r="E142" s="206" t="s">
        <v>202</v>
      </c>
      <c r="F142" s="207" t="s">
        <v>203</v>
      </c>
      <c r="G142" s="208" t="s">
        <v>144</v>
      </c>
      <c r="H142" s="209">
        <v>106.08</v>
      </c>
      <c r="I142" s="210"/>
      <c r="J142" s="211">
        <f>ROUND(I142*H142,2)</f>
        <v>0</v>
      </c>
      <c r="K142" s="207" t="s">
        <v>145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0.015400000000000001</v>
      </c>
      <c r="R142" s="214">
        <f>Q142*H142</f>
        <v>1.633632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146</v>
      </c>
      <c r="AT142" s="216" t="s">
        <v>141</v>
      </c>
      <c r="AU142" s="216" t="s">
        <v>147</v>
      </c>
      <c r="AY142" s="18" t="s">
        <v>138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147</v>
      </c>
      <c r="BK142" s="217">
        <f>ROUND(I142*H142,2)</f>
        <v>0</v>
      </c>
      <c r="BL142" s="18" t="s">
        <v>146</v>
      </c>
      <c r="BM142" s="216" t="s">
        <v>204</v>
      </c>
    </row>
    <row r="143" s="2" customFormat="1">
      <c r="A143" s="39"/>
      <c r="B143" s="40"/>
      <c r="C143" s="41"/>
      <c r="D143" s="218" t="s">
        <v>149</v>
      </c>
      <c r="E143" s="41"/>
      <c r="F143" s="219" t="s">
        <v>205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149</v>
      </c>
      <c r="AU143" s="18" t="s">
        <v>147</v>
      </c>
    </row>
    <row r="144" s="13" customFormat="1">
      <c r="A144" s="13"/>
      <c r="B144" s="223"/>
      <c r="C144" s="224"/>
      <c r="D144" s="225" t="s">
        <v>151</v>
      </c>
      <c r="E144" s="226" t="s">
        <v>19</v>
      </c>
      <c r="F144" s="227" t="s">
        <v>206</v>
      </c>
      <c r="G144" s="224"/>
      <c r="H144" s="226" t="s">
        <v>19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151</v>
      </c>
      <c r="AU144" s="233" t="s">
        <v>147</v>
      </c>
      <c r="AV144" s="13" t="s">
        <v>79</v>
      </c>
      <c r="AW144" s="13" t="s">
        <v>33</v>
      </c>
      <c r="AX144" s="13" t="s">
        <v>71</v>
      </c>
      <c r="AY144" s="233" t="s">
        <v>138</v>
      </c>
    </row>
    <row r="145" s="14" customFormat="1">
      <c r="A145" s="14"/>
      <c r="B145" s="234"/>
      <c r="C145" s="235"/>
      <c r="D145" s="225" t="s">
        <v>151</v>
      </c>
      <c r="E145" s="236" t="s">
        <v>19</v>
      </c>
      <c r="F145" s="237" t="s">
        <v>207</v>
      </c>
      <c r="G145" s="235"/>
      <c r="H145" s="238">
        <v>101.08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151</v>
      </c>
      <c r="AU145" s="244" t="s">
        <v>147</v>
      </c>
      <c r="AV145" s="14" t="s">
        <v>147</v>
      </c>
      <c r="AW145" s="14" t="s">
        <v>33</v>
      </c>
      <c r="AX145" s="14" t="s">
        <v>71</v>
      </c>
      <c r="AY145" s="244" t="s">
        <v>138</v>
      </c>
    </row>
    <row r="146" s="14" customFormat="1">
      <c r="A146" s="14"/>
      <c r="B146" s="234"/>
      <c r="C146" s="235"/>
      <c r="D146" s="225" t="s">
        <v>151</v>
      </c>
      <c r="E146" s="236" t="s">
        <v>19</v>
      </c>
      <c r="F146" s="237" t="s">
        <v>154</v>
      </c>
      <c r="G146" s="235"/>
      <c r="H146" s="238">
        <v>5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151</v>
      </c>
      <c r="AU146" s="244" t="s">
        <v>147</v>
      </c>
      <c r="AV146" s="14" t="s">
        <v>147</v>
      </c>
      <c r="AW146" s="14" t="s">
        <v>33</v>
      </c>
      <c r="AX146" s="14" t="s">
        <v>71</v>
      </c>
      <c r="AY146" s="244" t="s">
        <v>138</v>
      </c>
    </row>
    <row r="147" s="15" customFormat="1">
      <c r="A147" s="15"/>
      <c r="B147" s="245"/>
      <c r="C147" s="246"/>
      <c r="D147" s="225" t="s">
        <v>151</v>
      </c>
      <c r="E147" s="247" t="s">
        <v>19</v>
      </c>
      <c r="F147" s="248" t="s">
        <v>156</v>
      </c>
      <c r="G147" s="246"/>
      <c r="H147" s="249">
        <v>106.08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5" t="s">
        <v>151</v>
      </c>
      <c r="AU147" s="255" t="s">
        <v>147</v>
      </c>
      <c r="AV147" s="15" t="s">
        <v>146</v>
      </c>
      <c r="AW147" s="15" t="s">
        <v>33</v>
      </c>
      <c r="AX147" s="15" t="s">
        <v>79</v>
      </c>
      <c r="AY147" s="255" t="s">
        <v>138</v>
      </c>
    </row>
    <row r="148" s="2" customFormat="1" ht="24.15" customHeight="1">
      <c r="A148" s="39"/>
      <c r="B148" s="40"/>
      <c r="C148" s="205" t="s">
        <v>208</v>
      </c>
      <c r="D148" s="205" t="s">
        <v>141</v>
      </c>
      <c r="E148" s="206" t="s">
        <v>209</v>
      </c>
      <c r="F148" s="207" t="s">
        <v>210</v>
      </c>
      <c r="G148" s="208" t="s">
        <v>144</v>
      </c>
      <c r="H148" s="209">
        <v>27.370000000000001</v>
      </c>
      <c r="I148" s="210"/>
      <c r="J148" s="211">
        <f>ROUND(I148*H148,2)</f>
        <v>0</v>
      </c>
      <c r="K148" s="207" t="s">
        <v>145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0.018380000000000001</v>
      </c>
      <c r="R148" s="214">
        <f>Q148*H148</f>
        <v>0.50306060000000008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146</v>
      </c>
      <c r="AT148" s="216" t="s">
        <v>141</v>
      </c>
      <c r="AU148" s="216" t="s">
        <v>147</v>
      </c>
      <c r="AY148" s="18" t="s">
        <v>138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147</v>
      </c>
      <c r="BK148" s="217">
        <f>ROUND(I148*H148,2)</f>
        <v>0</v>
      </c>
      <c r="BL148" s="18" t="s">
        <v>146</v>
      </c>
      <c r="BM148" s="216" t="s">
        <v>211</v>
      </c>
    </row>
    <row r="149" s="2" customFormat="1">
      <c r="A149" s="39"/>
      <c r="B149" s="40"/>
      <c r="C149" s="41"/>
      <c r="D149" s="218" t="s">
        <v>149</v>
      </c>
      <c r="E149" s="41"/>
      <c r="F149" s="219" t="s">
        <v>212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149</v>
      </c>
      <c r="AU149" s="18" t="s">
        <v>147</v>
      </c>
    </row>
    <row r="150" s="13" customFormat="1">
      <c r="A150" s="13"/>
      <c r="B150" s="223"/>
      <c r="C150" s="224"/>
      <c r="D150" s="225" t="s">
        <v>151</v>
      </c>
      <c r="E150" s="226" t="s">
        <v>19</v>
      </c>
      <c r="F150" s="227" t="s">
        <v>213</v>
      </c>
      <c r="G150" s="224"/>
      <c r="H150" s="226" t="s">
        <v>19</v>
      </c>
      <c r="I150" s="228"/>
      <c r="J150" s="224"/>
      <c r="K150" s="224"/>
      <c r="L150" s="229"/>
      <c r="M150" s="230"/>
      <c r="N150" s="231"/>
      <c r="O150" s="231"/>
      <c r="P150" s="231"/>
      <c r="Q150" s="231"/>
      <c r="R150" s="231"/>
      <c r="S150" s="231"/>
      <c r="T150" s="23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151</v>
      </c>
      <c r="AU150" s="233" t="s">
        <v>147</v>
      </c>
      <c r="AV150" s="13" t="s">
        <v>79</v>
      </c>
      <c r="AW150" s="13" t="s">
        <v>33</v>
      </c>
      <c r="AX150" s="13" t="s">
        <v>71</v>
      </c>
      <c r="AY150" s="233" t="s">
        <v>138</v>
      </c>
    </row>
    <row r="151" s="14" customFormat="1">
      <c r="A151" s="14"/>
      <c r="B151" s="234"/>
      <c r="C151" s="235"/>
      <c r="D151" s="225" t="s">
        <v>151</v>
      </c>
      <c r="E151" s="236" t="s">
        <v>19</v>
      </c>
      <c r="F151" s="237" t="s">
        <v>214</v>
      </c>
      <c r="G151" s="235"/>
      <c r="H151" s="238">
        <v>27.370000000000001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4" t="s">
        <v>151</v>
      </c>
      <c r="AU151" s="244" t="s">
        <v>147</v>
      </c>
      <c r="AV151" s="14" t="s">
        <v>147</v>
      </c>
      <c r="AW151" s="14" t="s">
        <v>33</v>
      </c>
      <c r="AX151" s="14" t="s">
        <v>79</v>
      </c>
      <c r="AY151" s="244" t="s">
        <v>138</v>
      </c>
    </row>
    <row r="152" s="2" customFormat="1" ht="24.15" customHeight="1">
      <c r="A152" s="39"/>
      <c r="B152" s="40"/>
      <c r="C152" s="205" t="s">
        <v>215</v>
      </c>
      <c r="D152" s="205" t="s">
        <v>141</v>
      </c>
      <c r="E152" s="206" t="s">
        <v>216</v>
      </c>
      <c r="F152" s="207" t="s">
        <v>217</v>
      </c>
      <c r="G152" s="208" t="s">
        <v>144</v>
      </c>
      <c r="H152" s="209">
        <v>524.20000000000005</v>
      </c>
      <c r="I152" s="210"/>
      <c r="J152" s="211">
        <f>ROUND(I152*H152,2)</f>
        <v>0</v>
      </c>
      <c r="K152" s="207" t="s">
        <v>145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0.0079000000000000008</v>
      </c>
      <c r="R152" s="214">
        <f>Q152*H152</f>
        <v>4.1411800000000012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146</v>
      </c>
      <c r="AT152" s="216" t="s">
        <v>141</v>
      </c>
      <c r="AU152" s="216" t="s">
        <v>147</v>
      </c>
      <c r="AY152" s="18" t="s">
        <v>138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147</v>
      </c>
      <c r="BK152" s="217">
        <f>ROUND(I152*H152,2)</f>
        <v>0</v>
      </c>
      <c r="BL152" s="18" t="s">
        <v>146</v>
      </c>
      <c r="BM152" s="216" t="s">
        <v>218</v>
      </c>
    </row>
    <row r="153" s="2" customFormat="1">
      <c r="A153" s="39"/>
      <c r="B153" s="40"/>
      <c r="C153" s="41"/>
      <c r="D153" s="218" t="s">
        <v>149</v>
      </c>
      <c r="E153" s="41"/>
      <c r="F153" s="219" t="s">
        <v>219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149</v>
      </c>
      <c r="AU153" s="18" t="s">
        <v>147</v>
      </c>
    </row>
    <row r="154" s="13" customFormat="1">
      <c r="A154" s="13"/>
      <c r="B154" s="223"/>
      <c r="C154" s="224"/>
      <c r="D154" s="225" t="s">
        <v>151</v>
      </c>
      <c r="E154" s="226" t="s">
        <v>19</v>
      </c>
      <c r="F154" s="227" t="s">
        <v>206</v>
      </c>
      <c r="G154" s="224"/>
      <c r="H154" s="226" t="s">
        <v>19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151</v>
      </c>
      <c r="AU154" s="233" t="s">
        <v>147</v>
      </c>
      <c r="AV154" s="13" t="s">
        <v>79</v>
      </c>
      <c r="AW154" s="13" t="s">
        <v>33</v>
      </c>
      <c r="AX154" s="13" t="s">
        <v>71</v>
      </c>
      <c r="AY154" s="233" t="s">
        <v>138</v>
      </c>
    </row>
    <row r="155" s="14" customFormat="1">
      <c r="A155" s="14"/>
      <c r="B155" s="234"/>
      <c r="C155" s="235"/>
      <c r="D155" s="225" t="s">
        <v>151</v>
      </c>
      <c r="E155" s="236" t="s">
        <v>19</v>
      </c>
      <c r="F155" s="237" t="s">
        <v>220</v>
      </c>
      <c r="G155" s="235"/>
      <c r="H155" s="238">
        <v>394.72000000000003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151</v>
      </c>
      <c r="AU155" s="244" t="s">
        <v>147</v>
      </c>
      <c r="AV155" s="14" t="s">
        <v>147</v>
      </c>
      <c r="AW155" s="14" t="s">
        <v>33</v>
      </c>
      <c r="AX155" s="14" t="s">
        <v>71</v>
      </c>
      <c r="AY155" s="244" t="s">
        <v>138</v>
      </c>
    </row>
    <row r="156" s="14" customFormat="1">
      <c r="A156" s="14"/>
      <c r="B156" s="234"/>
      <c r="C156" s="235"/>
      <c r="D156" s="225" t="s">
        <v>151</v>
      </c>
      <c r="E156" s="236" t="s">
        <v>19</v>
      </c>
      <c r="F156" s="237" t="s">
        <v>221</v>
      </c>
      <c r="G156" s="235"/>
      <c r="H156" s="238">
        <v>20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4" t="s">
        <v>151</v>
      </c>
      <c r="AU156" s="244" t="s">
        <v>147</v>
      </c>
      <c r="AV156" s="14" t="s">
        <v>147</v>
      </c>
      <c r="AW156" s="14" t="s">
        <v>33</v>
      </c>
      <c r="AX156" s="14" t="s">
        <v>71</v>
      </c>
      <c r="AY156" s="244" t="s">
        <v>138</v>
      </c>
    </row>
    <row r="157" s="13" customFormat="1">
      <c r="A157" s="13"/>
      <c r="B157" s="223"/>
      <c r="C157" s="224"/>
      <c r="D157" s="225" t="s">
        <v>151</v>
      </c>
      <c r="E157" s="226" t="s">
        <v>19</v>
      </c>
      <c r="F157" s="227" t="s">
        <v>213</v>
      </c>
      <c r="G157" s="224"/>
      <c r="H157" s="226" t="s">
        <v>19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151</v>
      </c>
      <c r="AU157" s="233" t="s">
        <v>147</v>
      </c>
      <c r="AV157" s="13" t="s">
        <v>79</v>
      </c>
      <c r="AW157" s="13" t="s">
        <v>33</v>
      </c>
      <c r="AX157" s="13" t="s">
        <v>71</v>
      </c>
      <c r="AY157" s="233" t="s">
        <v>138</v>
      </c>
    </row>
    <row r="158" s="14" customFormat="1">
      <c r="A158" s="14"/>
      <c r="B158" s="234"/>
      <c r="C158" s="235"/>
      <c r="D158" s="225" t="s">
        <v>151</v>
      </c>
      <c r="E158" s="236" t="s">
        <v>19</v>
      </c>
      <c r="F158" s="237" t="s">
        <v>222</v>
      </c>
      <c r="G158" s="235"/>
      <c r="H158" s="238">
        <v>109.48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151</v>
      </c>
      <c r="AU158" s="244" t="s">
        <v>147</v>
      </c>
      <c r="AV158" s="14" t="s">
        <v>147</v>
      </c>
      <c r="AW158" s="14" t="s">
        <v>33</v>
      </c>
      <c r="AX158" s="14" t="s">
        <v>71</v>
      </c>
      <c r="AY158" s="244" t="s">
        <v>138</v>
      </c>
    </row>
    <row r="159" s="15" customFormat="1">
      <c r="A159" s="15"/>
      <c r="B159" s="245"/>
      <c r="C159" s="246"/>
      <c r="D159" s="225" t="s">
        <v>151</v>
      </c>
      <c r="E159" s="247" t="s">
        <v>19</v>
      </c>
      <c r="F159" s="248" t="s">
        <v>156</v>
      </c>
      <c r="G159" s="246"/>
      <c r="H159" s="249">
        <v>524.20000000000005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5" t="s">
        <v>151</v>
      </c>
      <c r="AU159" s="255" t="s">
        <v>147</v>
      </c>
      <c r="AV159" s="15" t="s">
        <v>146</v>
      </c>
      <c r="AW159" s="15" t="s">
        <v>33</v>
      </c>
      <c r="AX159" s="15" t="s">
        <v>79</v>
      </c>
      <c r="AY159" s="255" t="s">
        <v>138</v>
      </c>
    </row>
    <row r="160" s="2" customFormat="1" ht="21.75" customHeight="1">
      <c r="A160" s="39"/>
      <c r="B160" s="40"/>
      <c r="C160" s="205" t="s">
        <v>223</v>
      </c>
      <c r="D160" s="205" t="s">
        <v>141</v>
      </c>
      <c r="E160" s="206" t="s">
        <v>224</v>
      </c>
      <c r="F160" s="207" t="s">
        <v>225</v>
      </c>
      <c r="G160" s="208" t="s">
        <v>226</v>
      </c>
      <c r="H160" s="209">
        <v>7</v>
      </c>
      <c r="I160" s="210"/>
      <c r="J160" s="211">
        <f>ROUND(I160*H160,2)</f>
        <v>0</v>
      </c>
      <c r="K160" s="207" t="s">
        <v>145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0.1575</v>
      </c>
      <c r="R160" s="214">
        <f>Q160*H160</f>
        <v>1.1025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146</v>
      </c>
      <c r="AT160" s="216" t="s">
        <v>141</v>
      </c>
      <c r="AU160" s="216" t="s">
        <v>147</v>
      </c>
      <c r="AY160" s="18" t="s">
        <v>138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147</v>
      </c>
      <c r="BK160" s="217">
        <f>ROUND(I160*H160,2)</f>
        <v>0</v>
      </c>
      <c r="BL160" s="18" t="s">
        <v>146</v>
      </c>
      <c r="BM160" s="216" t="s">
        <v>227</v>
      </c>
    </row>
    <row r="161" s="2" customFormat="1">
      <c r="A161" s="39"/>
      <c r="B161" s="40"/>
      <c r="C161" s="41"/>
      <c r="D161" s="218" t="s">
        <v>149</v>
      </c>
      <c r="E161" s="41"/>
      <c r="F161" s="219" t="s">
        <v>228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149</v>
      </c>
      <c r="AU161" s="18" t="s">
        <v>147</v>
      </c>
    </row>
    <row r="162" s="13" customFormat="1">
      <c r="A162" s="13"/>
      <c r="B162" s="223"/>
      <c r="C162" s="224"/>
      <c r="D162" s="225" t="s">
        <v>151</v>
      </c>
      <c r="E162" s="226" t="s">
        <v>19</v>
      </c>
      <c r="F162" s="227" t="s">
        <v>229</v>
      </c>
      <c r="G162" s="224"/>
      <c r="H162" s="226" t="s">
        <v>19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151</v>
      </c>
      <c r="AU162" s="233" t="s">
        <v>147</v>
      </c>
      <c r="AV162" s="13" t="s">
        <v>79</v>
      </c>
      <c r="AW162" s="13" t="s">
        <v>33</v>
      </c>
      <c r="AX162" s="13" t="s">
        <v>71</v>
      </c>
      <c r="AY162" s="233" t="s">
        <v>138</v>
      </c>
    </row>
    <row r="163" s="14" customFormat="1">
      <c r="A163" s="14"/>
      <c r="B163" s="234"/>
      <c r="C163" s="235"/>
      <c r="D163" s="225" t="s">
        <v>151</v>
      </c>
      <c r="E163" s="236" t="s">
        <v>19</v>
      </c>
      <c r="F163" s="237" t="s">
        <v>188</v>
      </c>
      <c r="G163" s="235"/>
      <c r="H163" s="238">
        <v>7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4" t="s">
        <v>151</v>
      </c>
      <c r="AU163" s="244" t="s">
        <v>147</v>
      </c>
      <c r="AV163" s="14" t="s">
        <v>147</v>
      </c>
      <c r="AW163" s="14" t="s">
        <v>33</v>
      </c>
      <c r="AX163" s="14" t="s">
        <v>79</v>
      </c>
      <c r="AY163" s="244" t="s">
        <v>138</v>
      </c>
    </row>
    <row r="164" s="2" customFormat="1" ht="24.15" customHeight="1">
      <c r="A164" s="39"/>
      <c r="B164" s="40"/>
      <c r="C164" s="205" t="s">
        <v>230</v>
      </c>
      <c r="D164" s="205" t="s">
        <v>141</v>
      </c>
      <c r="E164" s="206" t="s">
        <v>231</v>
      </c>
      <c r="F164" s="207" t="s">
        <v>232</v>
      </c>
      <c r="G164" s="208" t="s">
        <v>144</v>
      </c>
      <c r="H164" s="209">
        <v>336.642</v>
      </c>
      <c r="I164" s="210"/>
      <c r="J164" s="211">
        <f>ROUND(I164*H164,2)</f>
        <v>0</v>
      </c>
      <c r="K164" s="207" t="s">
        <v>145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146</v>
      </c>
      <c r="AT164" s="216" t="s">
        <v>141</v>
      </c>
      <c r="AU164" s="216" t="s">
        <v>147</v>
      </c>
      <c r="AY164" s="18" t="s">
        <v>138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147</v>
      </c>
      <c r="BK164" s="217">
        <f>ROUND(I164*H164,2)</f>
        <v>0</v>
      </c>
      <c r="BL164" s="18" t="s">
        <v>146</v>
      </c>
      <c r="BM164" s="216" t="s">
        <v>233</v>
      </c>
    </row>
    <row r="165" s="2" customFormat="1">
      <c r="A165" s="39"/>
      <c r="B165" s="40"/>
      <c r="C165" s="41"/>
      <c r="D165" s="218" t="s">
        <v>149</v>
      </c>
      <c r="E165" s="41"/>
      <c r="F165" s="219" t="s">
        <v>234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149</v>
      </c>
      <c r="AU165" s="18" t="s">
        <v>147</v>
      </c>
    </row>
    <row r="166" s="13" customFormat="1">
      <c r="A166" s="13"/>
      <c r="B166" s="223"/>
      <c r="C166" s="224"/>
      <c r="D166" s="225" t="s">
        <v>151</v>
      </c>
      <c r="E166" s="226" t="s">
        <v>19</v>
      </c>
      <c r="F166" s="227" t="s">
        <v>235</v>
      </c>
      <c r="G166" s="224"/>
      <c r="H166" s="226" t="s">
        <v>19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151</v>
      </c>
      <c r="AU166" s="233" t="s">
        <v>147</v>
      </c>
      <c r="AV166" s="13" t="s">
        <v>79</v>
      </c>
      <c r="AW166" s="13" t="s">
        <v>33</v>
      </c>
      <c r="AX166" s="13" t="s">
        <v>71</v>
      </c>
      <c r="AY166" s="233" t="s">
        <v>138</v>
      </c>
    </row>
    <row r="167" s="14" customFormat="1">
      <c r="A167" s="14"/>
      <c r="B167" s="234"/>
      <c r="C167" s="235"/>
      <c r="D167" s="225" t="s">
        <v>151</v>
      </c>
      <c r="E167" s="236" t="s">
        <v>19</v>
      </c>
      <c r="F167" s="237" t="s">
        <v>236</v>
      </c>
      <c r="G167" s="235"/>
      <c r="H167" s="238">
        <v>28.949000000000002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4" t="s">
        <v>151</v>
      </c>
      <c r="AU167" s="244" t="s">
        <v>147</v>
      </c>
      <c r="AV167" s="14" t="s">
        <v>147</v>
      </c>
      <c r="AW167" s="14" t="s">
        <v>33</v>
      </c>
      <c r="AX167" s="14" t="s">
        <v>71</v>
      </c>
      <c r="AY167" s="244" t="s">
        <v>138</v>
      </c>
    </row>
    <row r="168" s="14" customFormat="1">
      <c r="A168" s="14"/>
      <c r="B168" s="234"/>
      <c r="C168" s="235"/>
      <c r="D168" s="225" t="s">
        <v>151</v>
      </c>
      <c r="E168" s="236" t="s">
        <v>19</v>
      </c>
      <c r="F168" s="237" t="s">
        <v>237</v>
      </c>
      <c r="G168" s="235"/>
      <c r="H168" s="238">
        <v>16.919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4" t="s">
        <v>151</v>
      </c>
      <c r="AU168" s="244" t="s">
        <v>147</v>
      </c>
      <c r="AV168" s="14" t="s">
        <v>147</v>
      </c>
      <c r="AW168" s="14" t="s">
        <v>33</v>
      </c>
      <c r="AX168" s="14" t="s">
        <v>71</v>
      </c>
      <c r="AY168" s="244" t="s">
        <v>138</v>
      </c>
    </row>
    <row r="169" s="14" customFormat="1">
      <c r="A169" s="14"/>
      <c r="B169" s="234"/>
      <c r="C169" s="235"/>
      <c r="D169" s="225" t="s">
        <v>151</v>
      </c>
      <c r="E169" s="236" t="s">
        <v>19</v>
      </c>
      <c r="F169" s="237" t="s">
        <v>238</v>
      </c>
      <c r="G169" s="235"/>
      <c r="H169" s="238">
        <v>50.774000000000001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151</v>
      </c>
      <c r="AU169" s="244" t="s">
        <v>147</v>
      </c>
      <c r="AV169" s="14" t="s">
        <v>147</v>
      </c>
      <c r="AW169" s="14" t="s">
        <v>33</v>
      </c>
      <c r="AX169" s="14" t="s">
        <v>71</v>
      </c>
      <c r="AY169" s="244" t="s">
        <v>138</v>
      </c>
    </row>
    <row r="170" s="13" customFormat="1">
      <c r="A170" s="13"/>
      <c r="B170" s="223"/>
      <c r="C170" s="224"/>
      <c r="D170" s="225" t="s">
        <v>151</v>
      </c>
      <c r="E170" s="226" t="s">
        <v>19</v>
      </c>
      <c r="F170" s="227" t="s">
        <v>239</v>
      </c>
      <c r="G170" s="224"/>
      <c r="H170" s="226" t="s">
        <v>19</v>
      </c>
      <c r="I170" s="228"/>
      <c r="J170" s="224"/>
      <c r="K170" s="224"/>
      <c r="L170" s="229"/>
      <c r="M170" s="230"/>
      <c r="N170" s="231"/>
      <c r="O170" s="231"/>
      <c r="P170" s="231"/>
      <c r="Q170" s="231"/>
      <c r="R170" s="231"/>
      <c r="S170" s="231"/>
      <c r="T170" s="23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3" t="s">
        <v>151</v>
      </c>
      <c r="AU170" s="233" t="s">
        <v>147</v>
      </c>
      <c r="AV170" s="13" t="s">
        <v>79</v>
      </c>
      <c r="AW170" s="13" t="s">
        <v>33</v>
      </c>
      <c r="AX170" s="13" t="s">
        <v>71</v>
      </c>
      <c r="AY170" s="233" t="s">
        <v>138</v>
      </c>
    </row>
    <row r="171" s="14" customFormat="1">
      <c r="A171" s="14"/>
      <c r="B171" s="234"/>
      <c r="C171" s="235"/>
      <c r="D171" s="225" t="s">
        <v>151</v>
      </c>
      <c r="E171" s="236" t="s">
        <v>19</v>
      </c>
      <c r="F171" s="237" t="s">
        <v>240</v>
      </c>
      <c r="G171" s="235"/>
      <c r="H171" s="238">
        <v>240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151</v>
      </c>
      <c r="AU171" s="244" t="s">
        <v>147</v>
      </c>
      <c r="AV171" s="14" t="s">
        <v>147</v>
      </c>
      <c r="AW171" s="14" t="s">
        <v>33</v>
      </c>
      <c r="AX171" s="14" t="s">
        <v>71</v>
      </c>
      <c r="AY171" s="244" t="s">
        <v>138</v>
      </c>
    </row>
    <row r="172" s="15" customFormat="1">
      <c r="A172" s="15"/>
      <c r="B172" s="245"/>
      <c r="C172" s="246"/>
      <c r="D172" s="225" t="s">
        <v>151</v>
      </c>
      <c r="E172" s="247" t="s">
        <v>19</v>
      </c>
      <c r="F172" s="248" t="s">
        <v>156</v>
      </c>
      <c r="G172" s="246"/>
      <c r="H172" s="249">
        <v>336.642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5" t="s">
        <v>151</v>
      </c>
      <c r="AU172" s="255" t="s">
        <v>147</v>
      </c>
      <c r="AV172" s="15" t="s">
        <v>146</v>
      </c>
      <c r="AW172" s="15" t="s">
        <v>33</v>
      </c>
      <c r="AX172" s="15" t="s">
        <v>79</v>
      </c>
      <c r="AY172" s="255" t="s">
        <v>138</v>
      </c>
    </row>
    <row r="173" s="2" customFormat="1" ht="21.75" customHeight="1">
      <c r="A173" s="39"/>
      <c r="B173" s="40"/>
      <c r="C173" s="205" t="s">
        <v>241</v>
      </c>
      <c r="D173" s="205" t="s">
        <v>141</v>
      </c>
      <c r="E173" s="206" t="s">
        <v>242</v>
      </c>
      <c r="F173" s="207" t="s">
        <v>243</v>
      </c>
      <c r="G173" s="208" t="s">
        <v>144</v>
      </c>
      <c r="H173" s="209">
        <v>150.33699999999999</v>
      </c>
      <c r="I173" s="210"/>
      <c r="J173" s="211">
        <f>ROUND(I173*H173,2)</f>
        <v>0</v>
      </c>
      <c r="K173" s="207" t="s">
        <v>145</v>
      </c>
      <c r="L173" s="45"/>
      <c r="M173" s="212" t="s">
        <v>19</v>
      </c>
      <c r="N173" s="213" t="s">
        <v>43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146</v>
      </c>
      <c r="AT173" s="216" t="s">
        <v>141</v>
      </c>
      <c r="AU173" s="216" t="s">
        <v>147</v>
      </c>
      <c r="AY173" s="18" t="s">
        <v>138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147</v>
      </c>
      <c r="BK173" s="217">
        <f>ROUND(I173*H173,2)</f>
        <v>0</v>
      </c>
      <c r="BL173" s="18" t="s">
        <v>146</v>
      </c>
      <c r="BM173" s="216" t="s">
        <v>244</v>
      </c>
    </row>
    <row r="174" s="2" customFormat="1">
      <c r="A174" s="39"/>
      <c r="B174" s="40"/>
      <c r="C174" s="41"/>
      <c r="D174" s="218" t="s">
        <v>149</v>
      </c>
      <c r="E174" s="41"/>
      <c r="F174" s="219" t="s">
        <v>245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149</v>
      </c>
      <c r="AU174" s="18" t="s">
        <v>147</v>
      </c>
    </row>
    <row r="175" s="14" customFormat="1">
      <c r="A175" s="14"/>
      <c r="B175" s="234"/>
      <c r="C175" s="235"/>
      <c r="D175" s="225" t="s">
        <v>151</v>
      </c>
      <c r="E175" s="236" t="s">
        <v>19</v>
      </c>
      <c r="F175" s="237" t="s">
        <v>172</v>
      </c>
      <c r="G175" s="235"/>
      <c r="H175" s="238">
        <v>16.887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4" t="s">
        <v>151</v>
      </c>
      <c r="AU175" s="244" t="s">
        <v>147</v>
      </c>
      <c r="AV175" s="14" t="s">
        <v>147</v>
      </c>
      <c r="AW175" s="14" t="s">
        <v>33</v>
      </c>
      <c r="AX175" s="14" t="s">
        <v>71</v>
      </c>
      <c r="AY175" s="244" t="s">
        <v>138</v>
      </c>
    </row>
    <row r="176" s="14" customFormat="1">
      <c r="A176" s="14"/>
      <c r="B176" s="234"/>
      <c r="C176" s="235"/>
      <c r="D176" s="225" t="s">
        <v>151</v>
      </c>
      <c r="E176" s="236" t="s">
        <v>19</v>
      </c>
      <c r="F176" s="237" t="s">
        <v>207</v>
      </c>
      <c r="G176" s="235"/>
      <c r="H176" s="238">
        <v>101.08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4" t="s">
        <v>151</v>
      </c>
      <c r="AU176" s="244" t="s">
        <v>147</v>
      </c>
      <c r="AV176" s="14" t="s">
        <v>147</v>
      </c>
      <c r="AW176" s="14" t="s">
        <v>33</v>
      </c>
      <c r="AX176" s="14" t="s">
        <v>71</v>
      </c>
      <c r="AY176" s="244" t="s">
        <v>138</v>
      </c>
    </row>
    <row r="177" s="14" customFormat="1">
      <c r="A177" s="14"/>
      <c r="B177" s="234"/>
      <c r="C177" s="235"/>
      <c r="D177" s="225" t="s">
        <v>151</v>
      </c>
      <c r="E177" s="236" t="s">
        <v>19</v>
      </c>
      <c r="F177" s="237" t="s">
        <v>154</v>
      </c>
      <c r="G177" s="235"/>
      <c r="H177" s="238">
        <v>5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4" t="s">
        <v>151</v>
      </c>
      <c r="AU177" s="244" t="s">
        <v>147</v>
      </c>
      <c r="AV177" s="14" t="s">
        <v>147</v>
      </c>
      <c r="AW177" s="14" t="s">
        <v>33</v>
      </c>
      <c r="AX177" s="14" t="s">
        <v>71</v>
      </c>
      <c r="AY177" s="244" t="s">
        <v>138</v>
      </c>
    </row>
    <row r="178" s="14" customFormat="1">
      <c r="A178" s="14"/>
      <c r="B178" s="234"/>
      <c r="C178" s="235"/>
      <c r="D178" s="225" t="s">
        <v>151</v>
      </c>
      <c r="E178" s="236" t="s">
        <v>19</v>
      </c>
      <c r="F178" s="237" t="s">
        <v>214</v>
      </c>
      <c r="G178" s="235"/>
      <c r="H178" s="238">
        <v>27.370000000000001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4" t="s">
        <v>151</v>
      </c>
      <c r="AU178" s="244" t="s">
        <v>147</v>
      </c>
      <c r="AV178" s="14" t="s">
        <v>147</v>
      </c>
      <c r="AW178" s="14" t="s">
        <v>33</v>
      </c>
      <c r="AX178" s="14" t="s">
        <v>71</v>
      </c>
      <c r="AY178" s="244" t="s">
        <v>138</v>
      </c>
    </row>
    <row r="179" s="15" customFormat="1">
      <c r="A179" s="15"/>
      <c r="B179" s="245"/>
      <c r="C179" s="246"/>
      <c r="D179" s="225" t="s">
        <v>151</v>
      </c>
      <c r="E179" s="247" t="s">
        <v>19</v>
      </c>
      <c r="F179" s="248" t="s">
        <v>156</v>
      </c>
      <c r="G179" s="246"/>
      <c r="H179" s="249">
        <v>150.33699999999999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5" t="s">
        <v>151</v>
      </c>
      <c r="AU179" s="255" t="s">
        <v>147</v>
      </c>
      <c r="AV179" s="15" t="s">
        <v>146</v>
      </c>
      <c r="AW179" s="15" t="s">
        <v>33</v>
      </c>
      <c r="AX179" s="15" t="s">
        <v>79</v>
      </c>
      <c r="AY179" s="255" t="s">
        <v>138</v>
      </c>
    </row>
    <row r="180" s="2" customFormat="1" ht="21.75" customHeight="1">
      <c r="A180" s="39"/>
      <c r="B180" s="40"/>
      <c r="C180" s="205" t="s">
        <v>8</v>
      </c>
      <c r="D180" s="205" t="s">
        <v>141</v>
      </c>
      <c r="E180" s="206" t="s">
        <v>246</v>
      </c>
      <c r="F180" s="207" t="s">
        <v>247</v>
      </c>
      <c r="G180" s="208" t="s">
        <v>144</v>
      </c>
      <c r="H180" s="209">
        <v>21.887</v>
      </c>
      <c r="I180" s="210"/>
      <c r="J180" s="211">
        <f>ROUND(I180*H180,2)</f>
        <v>0</v>
      </c>
      <c r="K180" s="207" t="s">
        <v>145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0.105</v>
      </c>
      <c r="R180" s="214">
        <f>Q180*H180</f>
        <v>2.2981349999999998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146</v>
      </c>
      <c r="AT180" s="216" t="s">
        <v>141</v>
      </c>
      <c r="AU180" s="216" t="s">
        <v>147</v>
      </c>
      <c r="AY180" s="18" t="s">
        <v>138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147</v>
      </c>
      <c r="BK180" s="217">
        <f>ROUND(I180*H180,2)</f>
        <v>0</v>
      </c>
      <c r="BL180" s="18" t="s">
        <v>146</v>
      </c>
      <c r="BM180" s="216" t="s">
        <v>248</v>
      </c>
    </row>
    <row r="181" s="2" customFormat="1">
      <c r="A181" s="39"/>
      <c r="B181" s="40"/>
      <c r="C181" s="41"/>
      <c r="D181" s="218" t="s">
        <v>149</v>
      </c>
      <c r="E181" s="41"/>
      <c r="F181" s="219" t="s">
        <v>249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149</v>
      </c>
      <c r="AU181" s="18" t="s">
        <v>147</v>
      </c>
    </row>
    <row r="182" s="13" customFormat="1">
      <c r="A182" s="13"/>
      <c r="B182" s="223"/>
      <c r="C182" s="224"/>
      <c r="D182" s="225" t="s">
        <v>151</v>
      </c>
      <c r="E182" s="226" t="s">
        <v>19</v>
      </c>
      <c r="F182" s="227" t="s">
        <v>250</v>
      </c>
      <c r="G182" s="224"/>
      <c r="H182" s="226" t="s">
        <v>19</v>
      </c>
      <c r="I182" s="228"/>
      <c r="J182" s="224"/>
      <c r="K182" s="224"/>
      <c r="L182" s="229"/>
      <c r="M182" s="230"/>
      <c r="N182" s="231"/>
      <c r="O182" s="231"/>
      <c r="P182" s="231"/>
      <c r="Q182" s="231"/>
      <c r="R182" s="231"/>
      <c r="S182" s="231"/>
      <c r="T182" s="23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3" t="s">
        <v>151</v>
      </c>
      <c r="AU182" s="233" t="s">
        <v>147</v>
      </c>
      <c r="AV182" s="13" t="s">
        <v>79</v>
      </c>
      <c r="AW182" s="13" t="s">
        <v>33</v>
      </c>
      <c r="AX182" s="13" t="s">
        <v>71</v>
      </c>
      <c r="AY182" s="233" t="s">
        <v>138</v>
      </c>
    </row>
    <row r="183" s="14" customFormat="1">
      <c r="A183" s="14"/>
      <c r="B183" s="234"/>
      <c r="C183" s="235"/>
      <c r="D183" s="225" t="s">
        <v>151</v>
      </c>
      <c r="E183" s="236" t="s">
        <v>19</v>
      </c>
      <c r="F183" s="237" t="s">
        <v>172</v>
      </c>
      <c r="G183" s="235"/>
      <c r="H183" s="238">
        <v>16.887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4" t="s">
        <v>151</v>
      </c>
      <c r="AU183" s="244" t="s">
        <v>147</v>
      </c>
      <c r="AV183" s="14" t="s">
        <v>147</v>
      </c>
      <c r="AW183" s="14" t="s">
        <v>33</v>
      </c>
      <c r="AX183" s="14" t="s">
        <v>71</v>
      </c>
      <c r="AY183" s="244" t="s">
        <v>138</v>
      </c>
    </row>
    <row r="184" s="14" customFormat="1">
      <c r="A184" s="14"/>
      <c r="B184" s="234"/>
      <c r="C184" s="235"/>
      <c r="D184" s="225" t="s">
        <v>151</v>
      </c>
      <c r="E184" s="236" t="s">
        <v>19</v>
      </c>
      <c r="F184" s="237" t="s">
        <v>154</v>
      </c>
      <c r="G184" s="235"/>
      <c r="H184" s="238">
        <v>5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4" t="s">
        <v>151</v>
      </c>
      <c r="AU184" s="244" t="s">
        <v>147</v>
      </c>
      <c r="AV184" s="14" t="s">
        <v>147</v>
      </c>
      <c r="AW184" s="14" t="s">
        <v>33</v>
      </c>
      <c r="AX184" s="14" t="s">
        <v>71</v>
      </c>
      <c r="AY184" s="244" t="s">
        <v>138</v>
      </c>
    </row>
    <row r="185" s="15" customFormat="1">
      <c r="A185" s="15"/>
      <c r="B185" s="245"/>
      <c r="C185" s="246"/>
      <c r="D185" s="225" t="s">
        <v>151</v>
      </c>
      <c r="E185" s="247" t="s">
        <v>19</v>
      </c>
      <c r="F185" s="248" t="s">
        <v>156</v>
      </c>
      <c r="G185" s="246"/>
      <c r="H185" s="249">
        <v>21.887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5" t="s">
        <v>151</v>
      </c>
      <c r="AU185" s="255" t="s">
        <v>147</v>
      </c>
      <c r="AV185" s="15" t="s">
        <v>146</v>
      </c>
      <c r="AW185" s="15" t="s">
        <v>33</v>
      </c>
      <c r="AX185" s="15" t="s">
        <v>79</v>
      </c>
      <c r="AY185" s="255" t="s">
        <v>138</v>
      </c>
    </row>
    <row r="186" s="2" customFormat="1" ht="24.15" customHeight="1">
      <c r="A186" s="39"/>
      <c r="B186" s="40"/>
      <c r="C186" s="205" t="s">
        <v>251</v>
      </c>
      <c r="D186" s="205" t="s">
        <v>141</v>
      </c>
      <c r="E186" s="206" t="s">
        <v>252</v>
      </c>
      <c r="F186" s="207" t="s">
        <v>253</v>
      </c>
      <c r="G186" s="208" t="s">
        <v>226</v>
      </c>
      <c r="H186" s="209">
        <v>7</v>
      </c>
      <c r="I186" s="210"/>
      <c r="J186" s="211">
        <f>ROUND(I186*H186,2)</f>
        <v>0</v>
      </c>
      <c r="K186" s="207" t="s">
        <v>145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0.017770000000000001</v>
      </c>
      <c r="R186" s="214">
        <f>Q186*H186</f>
        <v>0.12439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146</v>
      </c>
      <c r="AT186" s="216" t="s">
        <v>141</v>
      </c>
      <c r="AU186" s="216" t="s">
        <v>147</v>
      </c>
      <c r="AY186" s="18" t="s">
        <v>138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147</v>
      </c>
      <c r="BK186" s="217">
        <f>ROUND(I186*H186,2)</f>
        <v>0</v>
      </c>
      <c r="BL186" s="18" t="s">
        <v>146</v>
      </c>
      <c r="BM186" s="216" t="s">
        <v>254</v>
      </c>
    </row>
    <row r="187" s="2" customFormat="1">
      <c r="A187" s="39"/>
      <c r="B187" s="40"/>
      <c r="C187" s="41"/>
      <c r="D187" s="218" t="s">
        <v>149</v>
      </c>
      <c r="E187" s="41"/>
      <c r="F187" s="219" t="s">
        <v>255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149</v>
      </c>
      <c r="AU187" s="18" t="s">
        <v>147</v>
      </c>
    </row>
    <row r="188" s="13" customFormat="1">
      <c r="A188" s="13"/>
      <c r="B188" s="223"/>
      <c r="C188" s="224"/>
      <c r="D188" s="225" t="s">
        <v>151</v>
      </c>
      <c r="E188" s="226" t="s">
        <v>19</v>
      </c>
      <c r="F188" s="227" t="s">
        <v>256</v>
      </c>
      <c r="G188" s="224"/>
      <c r="H188" s="226" t="s">
        <v>19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3" t="s">
        <v>151</v>
      </c>
      <c r="AU188" s="233" t="s">
        <v>147</v>
      </c>
      <c r="AV188" s="13" t="s">
        <v>79</v>
      </c>
      <c r="AW188" s="13" t="s">
        <v>33</v>
      </c>
      <c r="AX188" s="13" t="s">
        <v>71</v>
      </c>
      <c r="AY188" s="233" t="s">
        <v>138</v>
      </c>
    </row>
    <row r="189" s="14" customFormat="1">
      <c r="A189" s="14"/>
      <c r="B189" s="234"/>
      <c r="C189" s="235"/>
      <c r="D189" s="225" t="s">
        <v>151</v>
      </c>
      <c r="E189" s="236" t="s">
        <v>19</v>
      </c>
      <c r="F189" s="237" t="s">
        <v>188</v>
      </c>
      <c r="G189" s="235"/>
      <c r="H189" s="238">
        <v>7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4" t="s">
        <v>151</v>
      </c>
      <c r="AU189" s="244" t="s">
        <v>147</v>
      </c>
      <c r="AV189" s="14" t="s">
        <v>147</v>
      </c>
      <c r="AW189" s="14" t="s">
        <v>33</v>
      </c>
      <c r="AX189" s="14" t="s">
        <v>71</v>
      </c>
      <c r="AY189" s="244" t="s">
        <v>138</v>
      </c>
    </row>
    <row r="190" s="15" customFormat="1">
      <c r="A190" s="15"/>
      <c r="B190" s="245"/>
      <c r="C190" s="246"/>
      <c r="D190" s="225" t="s">
        <v>151</v>
      </c>
      <c r="E190" s="247" t="s">
        <v>19</v>
      </c>
      <c r="F190" s="248" t="s">
        <v>156</v>
      </c>
      <c r="G190" s="246"/>
      <c r="H190" s="249">
        <v>7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5" t="s">
        <v>151</v>
      </c>
      <c r="AU190" s="255" t="s">
        <v>147</v>
      </c>
      <c r="AV190" s="15" t="s">
        <v>146</v>
      </c>
      <c r="AW190" s="15" t="s">
        <v>33</v>
      </c>
      <c r="AX190" s="15" t="s">
        <v>79</v>
      </c>
      <c r="AY190" s="255" t="s">
        <v>138</v>
      </c>
    </row>
    <row r="191" s="2" customFormat="1" ht="16.5" customHeight="1">
      <c r="A191" s="39"/>
      <c r="B191" s="40"/>
      <c r="C191" s="256" t="s">
        <v>257</v>
      </c>
      <c r="D191" s="256" t="s">
        <v>258</v>
      </c>
      <c r="E191" s="257" t="s">
        <v>259</v>
      </c>
      <c r="F191" s="258" t="s">
        <v>260</v>
      </c>
      <c r="G191" s="259" t="s">
        <v>226</v>
      </c>
      <c r="H191" s="260">
        <v>7</v>
      </c>
      <c r="I191" s="261"/>
      <c r="J191" s="262">
        <f>ROUND(I191*H191,2)</f>
        <v>0</v>
      </c>
      <c r="K191" s="258" t="s">
        <v>145</v>
      </c>
      <c r="L191" s="263"/>
      <c r="M191" s="264" t="s">
        <v>19</v>
      </c>
      <c r="N191" s="265" t="s">
        <v>43</v>
      </c>
      <c r="O191" s="85"/>
      <c r="P191" s="214">
        <f>O191*H191</f>
        <v>0</v>
      </c>
      <c r="Q191" s="214">
        <v>0.01201</v>
      </c>
      <c r="R191" s="214">
        <f>Q191*H191</f>
        <v>0.084070000000000006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195</v>
      </c>
      <c r="AT191" s="216" t="s">
        <v>258</v>
      </c>
      <c r="AU191" s="216" t="s">
        <v>147</v>
      </c>
      <c r="AY191" s="18" t="s">
        <v>138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147</v>
      </c>
      <c r="BK191" s="217">
        <f>ROUND(I191*H191,2)</f>
        <v>0</v>
      </c>
      <c r="BL191" s="18" t="s">
        <v>146</v>
      </c>
      <c r="BM191" s="216" t="s">
        <v>261</v>
      </c>
    </row>
    <row r="192" s="12" customFormat="1" ht="22.8" customHeight="1">
      <c r="A192" s="12"/>
      <c r="B192" s="189"/>
      <c r="C192" s="190"/>
      <c r="D192" s="191" t="s">
        <v>70</v>
      </c>
      <c r="E192" s="203" t="s">
        <v>201</v>
      </c>
      <c r="F192" s="203" t="s">
        <v>262</v>
      </c>
      <c r="G192" s="190"/>
      <c r="H192" s="190"/>
      <c r="I192" s="193"/>
      <c r="J192" s="204">
        <f>BK192</f>
        <v>0</v>
      </c>
      <c r="K192" s="190"/>
      <c r="L192" s="195"/>
      <c r="M192" s="196"/>
      <c r="N192" s="197"/>
      <c r="O192" s="197"/>
      <c r="P192" s="198">
        <f>SUM(P193:P245)</f>
        <v>0</v>
      </c>
      <c r="Q192" s="197"/>
      <c r="R192" s="198">
        <f>SUM(R193:R245)</f>
        <v>0.02070226</v>
      </c>
      <c r="S192" s="197"/>
      <c r="T192" s="199">
        <f>SUM(T193:T245)</f>
        <v>20.902306000000003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0" t="s">
        <v>79</v>
      </c>
      <c r="AT192" s="201" t="s">
        <v>70</v>
      </c>
      <c r="AU192" s="201" t="s">
        <v>79</v>
      </c>
      <c r="AY192" s="200" t="s">
        <v>138</v>
      </c>
      <c r="BK192" s="202">
        <f>SUM(BK193:BK245)</f>
        <v>0</v>
      </c>
    </row>
    <row r="193" s="2" customFormat="1" ht="24.15" customHeight="1">
      <c r="A193" s="39"/>
      <c r="B193" s="40"/>
      <c r="C193" s="205" t="s">
        <v>263</v>
      </c>
      <c r="D193" s="205" t="s">
        <v>141</v>
      </c>
      <c r="E193" s="206" t="s">
        <v>264</v>
      </c>
      <c r="F193" s="207" t="s">
        <v>265</v>
      </c>
      <c r="G193" s="208" t="s">
        <v>144</v>
      </c>
      <c r="H193" s="209">
        <v>55.665999999999997</v>
      </c>
      <c r="I193" s="210"/>
      <c r="J193" s="211">
        <f>ROUND(I193*H193,2)</f>
        <v>0</v>
      </c>
      <c r="K193" s="207" t="s">
        <v>145</v>
      </c>
      <c r="L193" s="45"/>
      <c r="M193" s="212" t="s">
        <v>19</v>
      </c>
      <c r="N193" s="213" t="s">
        <v>43</v>
      </c>
      <c r="O193" s="85"/>
      <c r="P193" s="214">
        <f>O193*H193</f>
        <v>0</v>
      </c>
      <c r="Q193" s="214">
        <v>0.00012999999999999999</v>
      </c>
      <c r="R193" s="214">
        <f>Q193*H193</f>
        <v>0.0072365799999999985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146</v>
      </c>
      <c r="AT193" s="216" t="s">
        <v>141</v>
      </c>
      <c r="AU193" s="216" t="s">
        <v>147</v>
      </c>
      <c r="AY193" s="18" t="s">
        <v>138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147</v>
      </c>
      <c r="BK193" s="217">
        <f>ROUND(I193*H193,2)</f>
        <v>0</v>
      </c>
      <c r="BL193" s="18" t="s">
        <v>146</v>
      </c>
      <c r="BM193" s="216" t="s">
        <v>266</v>
      </c>
    </row>
    <row r="194" s="2" customFormat="1">
      <c r="A194" s="39"/>
      <c r="B194" s="40"/>
      <c r="C194" s="41"/>
      <c r="D194" s="218" t="s">
        <v>149</v>
      </c>
      <c r="E194" s="41"/>
      <c r="F194" s="219" t="s">
        <v>267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149</v>
      </c>
      <c r="AU194" s="18" t="s">
        <v>147</v>
      </c>
    </row>
    <row r="195" s="14" customFormat="1">
      <c r="A195" s="14"/>
      <c r="B195" s="234"/>
      <c r="C195" s="235"/>
      <c r="D195" s="225" t="s">
        <v>151</v>
      </c>
      <c r="E195" s="236" t="s">
        <v>19</v>
      </c>
      <c r="F195" s="237" t="s">
        <v>172</v>
      </c>
      <c r="G195" s="235"/>
      <c r="H195" s="238">
        <v>16.887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151</v>
      </c>
      <c r="AU195" s="244" t="s">
        <v>147</v>
      </c>
      <c r="AV195" s="14" t="s">
        <v>147</v>
      </c>
      <c r="AW195" s="14" t="s">
        <v>33</v>
      </c>
      <c r="AX195" s="14" t="s">
        <v>71</v>
      </c>
      <c r="AY195" s="244" t="s">
        <v>138</v>
      </c>
    </row>
    <row r="196" s="14" customFormat="1">
      <c r="A196" s="14"/>
      <c r="B196" s="234"/>
      <c r="C196" s="235"/>
      <c r="D196" s="225" t="s">
        <v>151</v>
      </c>
      <c r="E196" s="236" t="s">
        <v>19</v>
      </c>
      <c r="F196" s="237" t="s">
        <v>268</v>
      </c>
      <c r="G196" s="235"/>
      <c r="H196" s="238">
        <v>19.739000000000001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4" t="s">
        <v>151</v>
      </c>
      <c r="AU196" s="244" t="s">
        <v>147</v>
      </c>
      <c r="AV196" s="14" t="s">
        <v>147</v>
      </c>
      <c r="AW196" s="14" t="s">
        <v>33</v>
      </c>
      <c r="AX196" s="14" t="s">
        <v>71</v>
      </c>
      <c r="AY196" s="244" t="s">
        <v>138</v>
      </c>
    </row>
    <row r="197" s="14" customFormat="1">
      <c r="A197" s="14"/>
      <c r="B197" s="234"/>
      <c r="C197" s="235"/>
      <c r="D197" s="225" t="s">
        <v>151</v>
      </c>
      <c r="E197" s="236" t="s">
        <v>19</v>
      </c>
      <c r="F197" s="237" t="s">
        <v>269</v>
      </c>
      <c r="G197" s="235"/>
      <c r="H197" s="238">
        <v>19.039999999999999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4" t="s">
        <v>151</v>
      </c>
      <c r="AU197" s="244" t="s">
        <v>147</v>
      </c>
      <c r="AV197" s="14" t="s">
        <v>147</v>
      </c>
      <c r="AW197" s="14" t="s">
        <v>33</v>
      </c>
      <c r="AX197" s="14" t="s">
        <v>71</v>
      </c>
      <c r="AY197" s="244" t="s">
        <v>138</v>
      </c>
    </row>
    <row r="198" s="15" customFormat="1">
      <c r="A198" s="15"/>
      <c r="B198" s="245"/>
      <c r="C198" s="246"/>
      <c r="D198" s="225" t="s">
        <v>151</v>
      </c>
      <c r="E198" s="247" t="s">
        <v>19</v>
      </c>
      <c r="F198" s="248" t="s">
        <v>156</v>
      </c>
      <c r="G198" s="246"/>
      <c r="H198" s="249">
        <v>55.666000000000004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5" t="s">
        <v>151</v>
      </c>
      <c r="AU198" s="255" t="s">
        <v>147</v>
      </c>
      <c r="AV198" s="15" t="s">
        <v>146</v>
      </c>
      <c r="AW198" s="15" t="s">
        <v>33</v>
      </c>
      <c r="AX198" s="15" t="s">
        <v>79</v>
      </c>
      <c r="AY198" s="255" t="s">
        <v>138</v>
      </c>
    </row>
    <row r="199" s="2" customFormat="1" ht="24.15" customHeight="1">
      <c r="A199" s="39"/>
      <c r="B199" s="40"/>
      <c r="C199" s="205" t="s">
        <v>270</v>
      </c>
      <c r="D199" s="205" t="s">
        <v>141</v>
      </c>
      <c r="E199" s="206" t="s">
        <v>271</v>
      </c>
      <c r="F199" s="207" t="s">
        <v>272</v>
      </c>
      <c r="G199" s="208" t="s">
        <v>144</v>
      </c>
      <c r="H199" s="209">
        <v>336.642</v>
      </c>
      <c r="I199" s="210"/>
      <c r="J199" s="211">
        <f>ROUND(I199*H199,2)</f>
        <v>0</v>
      </c>
      <c r="K199" s="207" t="s">
        <v>145</v>
      </c>
      <c r="L199" s="45"/>
      <c r="M199" s="212" t="s">
        <v>19</v>
      </c>
      <c r="N199" s="213" t="s">
        <v>43</v>
      </c>
      <c r="O199" s="85"/>
      <c r="P199" s="214">
        <f>O199*H199</f>
        <v>0</v>
      </c>
      <c r="Q199" s="214">
        <v>4.0000000000000003E-05</v>
      </c>
      <c r="R199" s="214">
        <f>Q199*H199</f>
        <v>0.013465680000000001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146</v>
      </c>
      <c r="AT199" s="216" t="s">
        <v>141</v>
      </c>
      <c r="AU199" s="216" t="s">
        <v>147</v>
      </c>
      <c r="AY199" s="18" t="s">
        <v>138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147</v>
      </c>
      <c r="BK199" s="217">
        <f>ROUND(I199*H199,2)</f>
        <v>0</v>
      </c>
      <c r="BL199" s="18" t="s">
        <v>146</v>
      </c>
      <c r="BM199" s="216" t="s">
        <v>273</v>
      </c>
    </row>
    <row r="200" s="2" customFormat="1">
      <c r="A200" s="39"/>
      <c r="B200" s="40"/>
      <c r="C200" s="41"/>
      <c r="D200" s="218" t="s">
        <v>149</v>
      </c>
      <c r="E200" s="41"/>
      <c r="F200" s="219" t="s">
        <v>274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149</v>
      </c>
      <c r="AU200" s="18" t="s">
        <v>147</v>
      </c>
    </row>
    <row r="201" s="14" customFormat="1">
      <c r="A201" s="14"/>
      <c r="B201" s="234"/>
      <c r="C201" s="235"/>
      <c r="D201" s="225" t="s">
        <v>151</v>
      </c>
      <c r="E201" s="236" t="s">
        <v>19</v>
      </c>
      <c r="F201" s="237" t="s">
        <v>236</v>
      </c>
      <c r="G201" s="235"/>
      <c r="H201" s="238">
        <v>28.949000000000002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4" t="s">
        <v>151</v>
      </c>
      <c r="AU201" s="244" t="s">
        <v>147</v>
      </c>
      <c r="AV201" s="14" t="s">
        <v>147</v>
      </c>
      <c r="AW201" s="14" t="s">
        <v>33</v>
      </c>
      <c r="AX201" s="14" t="s">
        <v>71</v>
      </c>
      <c r="AY201" s="244" t="s">
        <v>138</v>
      </c>
    </row>
    <row r="202" s="14" customFormat="1">
      <c r="A202" s="14"/>
      <c r="B202" s="234"/>
      <c r="C202" s="235"/>
      <c r="D202" s="225" t="s">
        <v>151</v>
      </c>
      <c r="E202" s="236" t="s">
        <v>19</v>
      </c>
      <c r="F202" s="237" t="s">
        <v>237</v>
      </c>
      <c r="G202" s="235"/>
      <c r="H202" s="238">
        <v>16.919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151</v>
      </c>
      <c r="AU202" s="244" t="s">
        <v>147</v>
      </c>
      <c r="AV202" s="14" t="s">
        <v>147</v>
      </c>
      <c r="AW202" s="14" t="s">
        <v>33</v>
      </c>
      <c r="AX202" s="14" t="s">
        <v>71</v>
      </c>
      <c r="AY202" s="244" t="s">
        <v>138</v>
      </c>
    </row>
    <row r="203" s="14" customFormat="1">
      <c r="A203" s="14"/>
      <c r="B203" s="234"/>
      <c r="C203" s="235"/>
      <c r="D203" s="225" t="s">
        <v>151</v>
      </c>
      <c r="E203" s="236" t="s">
        <v>19</v>
      </c>
      <c r="F203" s="237" t="s">
        <v>238</v>
      </c>
      <c r="G203" s="235"/>
      <c r="H203" s="238">
        <v>50.774000000000001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4" t="s">
        <v>151</v>
      </c>
      <c r="AU203" s="244" t="s">
        <v>147</v>
      </c>
      <c r="AV203" s="14" t="s">
        <v>147</v>
      </c>
      <c r="AW203" s="14" t="s">
        <v>33</v>
      </c>
      <c r="AX203" s="14" t="s">
        <v>71</v>
      </c>
      <c r="AY203" s="244" t="s">
        <v>138</v>
      </c>
    </row>
    <row r="204" s="13" customFormat="1">
      <c r="A204" s="13"/>
      <c r="B204" s="223"/>
      <c r="C204" s="224"/>
      <c r="D204" s="225" t="s">
        <v>151</v>
      </c>
      <c r="E204" s="226" t="s">
        <v>19</v>
      </c>
      <c r="F204" s="227" t="s">
        <v>239</v>
      </c>
      <c r="G204" s="224"/>
      <c r="H204" s="226" t="s">
        <v>19</v>
      </c>
      <c r="I204" s="228"/>
      <c r="J204" s="224"/>
      <c r="K204" s="224"/>
      <c r="L204" s="229"/>
      <c r="M204" s="230"/>
      <c r="N204" s="231"/>
      <c r="O204" s="231"/>
      <c r="P204" s="231"/>
      <c r="Q204" s="231"/>
      <c r="R204" s="231"/>
      <c r="S204" s="231"/>
      <c r="T204" s="23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3" t="s">
        <v>151</v>
      </c>
      <c r="AU204" s="233" t="s">
        <v>147</v>
      </c>
      <c r="AV204" s="13" t="s">
        <v>79</v>
      </c>
      <c r="AW204" s="13" t="s">
        <v>33</v>
      </c>
      <c r="AX204" s="13" t="s">
        <v>71</v>
      </c>
      <c r="AY204" s="233" t="s">
        <v>138</v>
      </c>
    </row>
    <row r="205" s="14" customFormat="1">
      <c r="A205" s="14"/>
      <c r="B205" s="234"/>
      <c r="C205" s="235"/>
      <c r="D205" s="225" t="s">
        <v>151</v>
      </c>
      <c r="E205" s="236" t="s">
        <v>19</v>
      </c>
      <c r="F205" s="237" t="s">
        <v>240</v>
      </c>
      <c r="G205" s="235"/>
      <c r="H205" s="238">
        <v>240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4" t="s">
        <v>151</v>
      </c>
      <c r="AU205" s="244" t="s">
        <v>147</v>
      </c>
      <c r="AV205" s="14" t="s">
        <v>147</v>
      </c>
      <c r="AW205" s="14" t="s">
        <v>33</v>
      </c>
      <c r="AX205" s="14" t="s">
        <v>71</v>
      </c>
      <c r="AY205" s="244" t="s">
        <v>138</v>
      </c>
    </row>
    <row r="206" s="15" customFormat="1">
      <c r="A206" s="15"/>
      <c r="B206" s="245"/>
      <c r="C206" s="246"/>
      <c r="D206" s="225" t="s">
        <v>151</v>
      </c>
      <c r="E206" s="247" t="s">
        <v>19</v>
      </c>
      <c r="F206" s="248" t="s">
        <v>156</v>
      </c>
      <c r="G206" s="246"/>
      <c r="H206" s="249">
        <v>336.642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5" t="s">
        <v>151</v>
      </c>
      <c r="AU206" s="255" t="s">
        <v>147</v>
      </c>
      <c r="AV206" s="15" t="s">
        <v>146</v>
      </c>
      <c r="AW206" s="15" t="s">
        <v>33</v>
      </c>
      <c r="AX206" s="15" t="s">
        <v>79</v>
      </c>
      <c r="AY206" s="255" t="s">
        <v>138</v>
      </c>
    </row>
    <row r="207" s="2" customFormat="1" ht="24.15" customHeight="1">
      <c r="A207" s="39"/>
      <c r="B207" s="40"/>
      <c r="C207" s="205" t="s">
        <v>96</v>
      </c>
      <c r="D207" s="205" t="s">
        <v>141</v>
      </c>
      <c r="E207" s="206" t="s">
        <v>275</v>
      </c>
      <c r="F207" s="207" t="s">
        <v>276</v>
      </c>
      <c r="G207" s="208" t="s">
        <v>144</v>
      </c>
      <c r="H207" s="209">
        <v>65.046000000000006</v>
      </c>
      <c r="I207" s="210"/>
      <c r="J207" s="211">
        <f>ROUND(I207*H207,2)</f>
        <v>0</v>
      </c>
      <c r="K207" s="207" t="s">
        <v>145</v>
      </c>
      <c r="L207" s="45"/>
      <c r="M207" s="212" t="s">
        <v>19</v>
      </c>
      <c r="N207" s="213" t="s">
        <v>43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0.13100000000000001</v>
      </c>
      <c r="T207" s="215">
        <f>S207*H207</f>
        <v>8.5210260000000009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146</v>
      </c>
      <c r="AT207" s="216" t="s">
        <v>141</v>
      </c>
      <c r="AU207" s="216" t="s">
        <v>147</v>
      </c>
      <c r="AY207" s="18" t="s">
        <v>138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147</v>
      </c>
      <c r="BK207" s="217">
        <f>ROUND(I207*H207,2)</f>
        <v>0</v>
      </c>
      <c r="BL207" s="18" t="s">
        <v>146</v>
      </c>
      <c r="BM207" s="216" t="s">
        <v>277</v>
      </c>
    </row>
    <row r="208" s="2" customFormat="1">
      <c r="A208" s="39"/>
      <c r="B208" s="40"/>
      <c r="C208" s="41"/>
      <c r="D208" s="218" t="s">
        <v>149</v>
      </c>
      <c r="E208" s="41"/>
      <c r="F208" s="219" t="s">
        <v>278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149</v>
      </c>
      <c r="AU208" s="18" t="s">
        <v>147</v>
      </c>
    </row>
    <row r="209" s="13" customFormat="1">
      <c r="A209" s="13"/>
      <c r="B209" s="223"/>
      <c r="C209" s="224"/>
      <c r="D209" s="225" t="s">
        <v>151</v>
      </c>
      <c r="E209" s="226" t="s">
        <v>19</v>
      </c>
      <c r="F209" s="227" t="s">
        <v>279</v>
      </c>
      <c r="G209" s="224"/>
      <c r="H209" s="226" t="s">
        <v>19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3" t="s">
        <v>151</v>
      </c>
      <c r="AU209" s="233" t="s">
        <v>147</v>
      </c>
      <c r="AV209" s="13" t="s">
        <v>79</v>
      </c>
      <c r="AW209" s="13" t="s">
        <v>33</v>
      </c>
      <c r="AX209" s="13" t="s">
        <v>71</v>
      </c>
      <c r="AY209" s="233" t="s">
        <v>138</v>
      </c>
    </row>
    <row r="210" s="14" customFormat="1">
      <c r="A210" s="14"/>
      <c r="B210" s="234"/>
      <c r="C210" s="235"/>
      <c r="D210" s="225" t="s">
        <v>151</v>
      </c>
      <c r="E210" s="236" t="s">
        <v>19</v>
      </c>
      <c r="F210" s="237" t="s">
        <v>153</v>
      </c>
      <c r="G210" s="235"/>
      <c r="H210" s="238">
        <v>46.045999999999999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4" t="s">
        <v>151</v>
      </c>
      <c r="AU210" s="244" t="s">
        <v>147</v>
      </c>
      <c r="AV210" s="14" t="s">
        <v>147</v>
      </c>
      <c r="AW210" s="14" t="s">
        <v>33</v>
      </c>
      <c r="AX210" s="14" t="s">
        <v>71</v>
      </c>
      <c r="AY210" s="244" t="s">
        <v>138</v>
      </c>
    </row>
    <row r="211" s="14" customFormat="1">
      <c r="A211" s="14"/>
      <c r="B211" s="234"/>
      <c r="C211" s="235"/>
      <c r="D211" s="225" t="s">
        <v>151</v>
      </c>
      <c r="E211" s="236" t="s">
        <v>19</v>
      </c>
      <c r="F211" s="237" t="s">
        <v>154</v>
      </c>
      <c r="G211" s="235"/>
      <c r="H211" s="238">
        <v>5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4" t="s">
        <v>151</v>
      </c>
      <c r="AU211" s="244" t="s">
        <v>147</v>
      </c>
      <c r="AV211" s="14" t="s">
        <v>147</v>
      </c>
      <c r="AW211" s="14" t="s">
        <v>33</v>
      </c>
      <c r="AX211" s="14" t="s">
        <v>71</v>
      </c>
      <c r="AY211" s="244" t="s">
        <v>138</v>
      </c>
    </row>
    <row r="212" s="14" customFormat="1">
      <c r="A212" s="14"/>
      <c r="B212" s="234"/>
      <c r="C212" s="235"/>
      <c r="D212" s="225" t="s">
        <v>151</v>
      </c>
      <c r="E212" s="236" t="s">
        <v>19</v>
      </c>
      <c r="F212" s="237" t="s">
        <v>155</v>
      </c>
      <c r="G212" s="235"/>
      <c r="H212" s="238">
        <v>14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4" t="s">
        <v>151</v>
      </c>
      <c r="AU212" s="244" t="s">
        <v>147</v>
      </c>
      <c r="AV212" s="14" t="s">
        <v>147</v>
      </c>
      <c r="AW212" s="14" t="s">
        <v>33</v>
      </c>
      <c r="AX212" s="14" t="s">
        <v>71</v>
      </c>
      <c r="AY212" s="244" t="s">
        <v>138</v>
      </c>
    </row>
    <row r="213" s="15" customFormat="1">
      <c r="A213" s="15"/>
      <c r="B213" s="245"/>
      <c r="C213" s="246"/>
      <c r="D213" s="225" t="s">
        <v>151</v>
      </c>
      <c r="E213" s="247" t="s">
        <v>19</v>
      </c>
      <c r="F213" s="248" t="s">
        <v>156</v>
      </c>
      <c r="G213" s="246"/>
      <c r="H213" s="249">
        <v>65.045999999999992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5" t="s">
        <v>151</v>
      </c>
      <c r="AU213" s="255" t="s">
        <v>147</v>
      </c>
      <c r="AV213" s="15" t="s">
        <v>146</v>
      </c>
      <c r="AW213" s="15" t="s">
        <v>33</v>
      </c>
      <c r="AX213" s="15" t="s">
        <v>79</v>
      </c>
      <c r="AY213" s="255" t="s">
        <v>138</v>
      </c>
    </row>
    <row r="214" s="2" customFormat="1" ht="16.5" customHeight="1">
      <c r="A214" s="39"/>
      <c r="B214" s="40"/>
      <c r="C214" s="205" t="s">
        <v>7</v>
      </c>
      <c r="D214" s="205" t="s">
        <v>141</v>
      </c>
      <c r="E214" s="206" t="s">
        <v>280</v>
      </c>
      <c r="F214" s="207" t="s">
        <v>281</v>
      </c>
      <c r="G214" s="208" t="s">
        <v>144</v>
      </c>
      <c r="H214" s="209">
        <v>21.887</v>
      </c>
      <c r="I214" s="210"/>
      <c r="J214" s="211">
        <f>ROUND(I214*H214,2)</f>
        <v>0</v>
      </c>
      <c r="K214" s="207" t="s">
        <v>145</v>
      </c>
      <c r="L214" s="45"/>
      <c r="M214" s="212" t="s">
        <v>19</v>
      </c>
      <c r="N214" s="213" t="s">
        <v>43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0.089999999999999997</v>
      </c>
      <c r="T214" s="215">
        <f>S214*H214</f>
        <v>1.96983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146</v>
      </c>
      <c r="AT214" s="216" t="s">
        <v>141</v>
      </c>
      <c r="AU214" s="216" t="s">
        <v>147</v>
      </c>
      <c r="AY214" s="18" t="s">
        <v>138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147</v>
      </c>
      <c r="BK214" s="217">
        <f>ROUND(I214*H214,2)</f>
        <v>0</v>
      </c>
      <c r="BL214" s="18" t="s">
        <v>146</v>
      </c>
      <c r="BM214" s="216" t="s">
        <v>282</v>
      </c>
    </row>
    <row r="215" s="2" customFormat="1">
      <c r="A215" s="39"/>
      <c r="B215" s="40"/>
      <c r="C215" s="41"/>
      <c r="D215" s="218" t="s">
        <v>149</v>
      </c>
      <c r="E215" s="41"/>
      <c r="F215" s="219" t="s">
        <v>283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149</v>
      </c>
      <c r="AU215" s="18" t="s">
        <v>147</v>
      </c>
    </row>
    <row r="216" s="13" customFormat="1">
      <c r="A216" s="13"/>
      <c r="B216" s="223"/>
      <c r="C216" s="224"/>
      <c r="D216" s="225" t="s">
        <v>151</v>
      </c>
      <c r="E216" s="226" t="s">
        <v>19</v>
      </c>
      <c r="F216" s="227" t="s">
        <v>284</v>
      </c>
      <c r="G216" s="224"/>
      <c r="H216" s="226" t="s">
        <v>19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151</v>
      </c>
      <c r="AU216" s="233" t="s">
        <v>147</v>
      </c>
      <c r="AV216" s="13" t="s">
        <v>79</v>
      </c>
      <c r="AW216" s="13" t="s">
        <v>33</v>
      </c>
      <c r="AX216" s="13" t="s">
        <v>71</v>
      </c>
      <c r="AY216" s="233" t="s">
        <v>138</v>
      </c>
    </row>
    <row r="217" s="14" customFormat="1">
      <c r="A217" s="14"/>
      <c r="B217" s="234"/>
      <c r="C217" s="235"/>
      <c r="D217" s="225" t="s">
        <v>151</v>
      </c>
      <c r="E217" s="236" t="s">
        <v>19</v>
      </c>
      <c r="F217" s="237" t="s">
        <v>172</v>
      </c>
      <c r="G217" s="235"/>
      <c r="H217" s="238">
        <v>16.887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4" t="s">
        <v>151</v>
      </c>
      <c r="AU217" s="244" t="s">
        <v>147</v>
      </c>
      <c r="AV217" s="14" t="s">
        <v>147</v>
      </c>
      <c r="AW217" s="14" t="s">
        <v>33</v>
      </c>
      <c r="AX217" s="14" t="s">
        <v>71</v>
      </c>
      <c r="AY217" s="244" t="s">
        <v>138</v>
      </c>
    </row>
    <row r="218" s="14" customFormat="1">
      <c r="A218" s="14"/>
      <c r="B218" s="234"/>
      <c r="C218" s="235"/>
      <c r="D218" s="225" t="s">
        <v>151</v>
      </c>
      <c r="E218" s="236" t="s">
        <v>19</v>
      </c>
      <c r="F218" s="237" t="s">
        <v>154</v>
      </c>
      <c r="G218" s="235"/>
      <c r="H218" s="238">
        <v>5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4" t="s">
        <v>151</v>
      </c>
      <c r="AU218" s="244" t="s">
        <v>147</v>
      </c>
      <c r="AV218" s="14" t="s">
        <v>147</v>
      </c>
      <c r="AW218" s="14" t="s">
        <v>33</v>
      </c>
      <c r="AX218" s="14" t="s">
        <v>71</v>
      </c>
      <c r="AY218" s="244" t="s">
        <v>138</v>
      </c>
    </row>
    <row r="219" s="15" customFormat="1">
      <c r="A219" s="15"/>
      <c r="B219" s="245"/>
      <c r="C219" s="246"/>
      <c r="D219" s="225" t="s">
        <v>151</v>
      </c>
      <c r="E219" s="247" t="s">
        <v>19</v>
      </c>
      <c r="F219" s="248" t="s">
        <v>156</v>
      </c>
      <c r="G219" s="246"/>
      <c r="H219" s="249">
        <v>21.887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5" t="s">
        <v>151</v>
      </c>
      <c r="AU219" s="255" t="s">
        <v>147</v>
      </c>
      <c r="AV219" s="15" t="s">
        <v>146</v>
      </c>
      <c r="AW219" s="15" t="s">
        <v>33</v>
      </c>
      <c r="AX219" s="15" t="s">
        <v>79</v>
      </c>
      <c r="AY219" s="255" t="s">
        <v>138</v>
      </c>
    </row>
    <row r="220" s="2" customFormat="1" ht="24.15" customHeight="1">
      <c r="A220" s="39"/>
      <c r="B220" s="40"/>
      <c r="C220" s="205" t="s">
        <v>285</v>
      </c>
      <c r="D220" s="205" t="s">
        <v>141</v>
      </c>
      <c r="E220" s="206" t="s">
        <v>286</v>
      </c>
      <c r="F220" s="207" t="s">
        <v>287</v>
      </c>
      <c r="G220" s="208" t="s">
        <v>144</v>
      </c>
      <c r="H220" s="209">
        <v>8.4000000000000004</v>
      </c>
      <c r="I220" s="210"/>
      <c r="J220" s="211">
        <f>ROUND(I220*H220,2)</f>
        <v>0</v>
      </c>
      <c r="K220" s="207" t="s">
        <v>145</v>
      </c>
      <c r="L220" s="45"/>
      <c r="M220" s="212" t="s">
        <v>19</v>
      </c>
      <c r="N220" s="213" t="s">
        <v>43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0.075999999999999998</v>
      </c>
      <c r="T220" s="215">
        <f>S220*H220</f>
        <v>0.63839999999999997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146</v>
      </c>
      <c r="AT220" s="216" t="s">
        <v>141</v>
      </c>
      <c r="AU220" s="216" t="s">
        <v>147</v>
      </c>
      <c r="AY220" s="18" t="s">
        <v>138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147</v>
      </c>
      <c r="BK220" s="217">
        <f>ROUND(I220*H220,2)</f>
        <v>0</v>
      </c>
      <c r="BL220" s="18" t="s">
        <v>146</v>
      </c>
      <c r="BM220" s="216" t="s">
        <v>288</v>
      </c>
    </row>
    <row r="221" s="2" customFormat="1">
      <c r="A221" s="39"/>
      <c r="B221" s="40"/>
      <c r="C221" s="41"/>
      <c r="D221" s="218" t="s">
        <v>149</v>
      </c>
      <c r="E221" s="41"/>
      <c r="F221" s="219" t="s">
        <v>289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149</v>
      </c>
      <c r="AU221" s="18" t="s">
        <v>147</v>
      </c>
    </row>
    <row r="222" s="13" customFormat="1">
      <c r="A222" s="13"/>
      <c r="B222" s="223"/>
      <c r="C222" s="224"/>
      <c r="D222" s="225" t="s">
        <v>151</v>
      </c>
      <c r="E222" s="226" t="s">
        <v>19</v>
      </c>
      <c r="F222" s="227" t="s">
        <v>290</v>
      </c>
      <c r="G222" s="224"/>
      <c r="H222" s="226" t="s">
        <v>19</v>
      </c>
      <c r="I222" s="228"/>
      <c r="J222" s="224"/>
      <c r="K222" s="224"/>
      <c r="L222" s="229"/>
      <c r="M222" s="230"/>
      <c r="N222" s="231"/>
      <c r="O222" s="231"/>
      <c r="P222" s="231"/>
      <c r="Q222" s="231"/>
      <c r="R222" s="231"/>
      <c r="S222" s="231"/>
      <c r="T222" s="23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3" t="s">
        <v>151</v>
      </c>
      <c r="AU222" s="233" t="s">
        <v>147</v>
      </c>
      <c r="AV222" s="13" t="s">
        <v>79</v>
      </c>
      <c r="AW222" s="13" t="s">
        <v>33</v>
      </c>
      <c r="AX222" s="13" t="s">
        <v>71</v>
      </c>
      <c r="AY222" s="233" t="s">
        <v>138</v>
      </c>
    </row>
    <row r="223" s="14" customFormat="1">
      <c r="A223" s="14"/>
      <c r="B223" s="234"/>
      <c r="C223" s="235"/>
      <c r="D223" s="225" t="s">
        <v>151</v>
      </c>
      <c r="E223" s="236" t="s">
        <v>19</v>
      </c>
      <c r="F223" s="237" t="s">
        <v>291</v>
      </c>
      <c r="G223" s="235"/>
      <c r="H223" s="238">
        <v>8.4000000000000004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4" t="s">
        <v>151</v>
      </c>
      <c r="AU223" s="244" t="s">
        <v>147</v>
      </c>
      <c r="AV223" s="14" t="s">
        <v>147</v>
      </c>
      <c r="AW223" s="14" t="s">
        <v>33</v>
      </c>
      <c r="AX223" s="14" t="s">
        <v>71</v>
      </c>
      <c r="AY223" s="244" t="s">
        <v>138</v>
      </c>
    </row>
    <row r="224" s="15" customFormat="1">
      <c r="A224" s="15"/>
      <c r="B224" s="245"/>
      <c r="C224" s="246"/>
      <c r="D224" s="225" t="s">
        <v>151</v>
      </c>
      <c r="E224" s="247" t="s">
        <v>19</v>
      </c>
      <c r="F224" s="248" t="s">
        <v>156</v>
      </c>
      <c r="G224" s="246"/>
      <c r="H224" s="249">
        <v>8.4000000000000004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5" t="s">
        <v>151</v>
      </c>
      <c r="AU224" s="255" t="s">
        <v>147</v>
      </c>
      <c r="AV224" s="15" t="s">
        <v>146</v>
      </c>
      <c r="AW224" s="15" t="s">
        <v>33</v>
      </c>
      <c r="AX224" s="15" t="s">
        <v>79</v>
      </c>
      <c r="AY224" s="255" t="s">
        <v>138</v>
      </c>
    </row>
    <row r="225" s="2" customFormat="1" ht="16.5" customHeight="1">
      <c r="A225" s="39"/>
      <c r="B225" s="40"/>
      <c r="C225" s="205" t="s">
        <v>292</v>
      </c>
      <c r="D225" s="205" t="s">
        <v>141</v>
      </c>
      <c r="E225" s="206" t="s">
        <v>293</v>
      </c>
      <c r="F225" s="207" t="s">
        <v>294</v>
      </c>
      <c r="G225" s="208" t="s">
        <v>226</v>
      </c>
      <c r="H225" s="209">
        <v>12</v>
      </c>
      <c r="I225" s="210"/>
      <c r="J225" s="211">
        <f>ROUND(I225*H225,2)</f>
        <v>0</v>
      </c>
      <c r="K225" s="207" t="s">
        <v>145</v>
      </c>
      <c r="L225" s="45"/>
      <c r="M225" s="212" t="s">
        <v>19</v>
      </c>
      <c r="N225" s="213" t="s">
        <v>43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0.184</v>
      </c>
      <c r="T225" s="215">
        <f>S225*H225</f>
        <v>2.2080000000000002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146</v>
      </c>
      <c r="AT225" s="216" t="s">
        <v>141</v>
      </c>
      <c r="AU225" s="216" t="s">
        <v>147</v>
      </c>
      <c r="AY225" s="18" t="s">
        <v>138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147</v>
      </c>
      <c r="BK225" s="217">
        <f>ROUND(I225*H225,2)</f>
        <v>0</v>
      </c>
      <c r="BL225" s="18" t="s">
        <v>146</v>
      </c>
      <c r="BM225" s="216" t="s">
        <v>295</v>
      </c>
    </row>
    <row r="226" s="2" customFormat="1">
      <c r="A226" s="39"/>
      <c r="B226" s="40"/>
      <c r="C226" s="41"/>
      <c r="D226" s="218" t="s">
        <v>149</v>
      </c>
      <c r="E226" s="41"/>
      <c r="F226" s="219" t="s">
        <v>296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149</v>
      </c>
      <c r="AU226" s="18" t="s">
        <v>147</v>
      </c>
    </row>
    <row r="227" s="13" customFormat="1">
      <c r="A227" s="13"/>
      <c r="B227" s="223"/>
      <c r="C227" s="224"/>
      <c r="D227" s="225" t="s">
        <v>151</v>
      </c>
      <c r="E227" s="226" t="s">
        <v>19</v>
      </c>
      <c r="F227" s="227" t="s">
        <v>297</v>
      </c>
      <c r="G227" s="224"/>
      <c r="H227" s="226" t="s">
        <v>19</v>
      </c>
      <c r="I227" s="228"/>
      <c r="J227" s="224"/>
      <c r="K227" s="224"/>
      <c r="L227" s="229"/>
      <c r="M227" s="230"/>
      <c r="N227" s="231"/>
      <c r="O227" s="231"/>
      <c r="P227" s="231"/>
      <c r="Q227" s="231"/>
      <c r="R227" s="231"/>
      <c r="S227" s="231"/>
      <c r="T227" s="23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3" t="s">
        <v>151</v>
      </c>
      <c r="AU227" s="233" t="s">
        <v>147</v>
      </c>
      <c r="AV227" s="13" t="s">
        <v>79</v>
      </c>
      <c r="AW227" s="13" t="s">
        <v>33</v>
      </c>
      <c r="AX227" s="13" t="s">
        <v>71</v>
      </c>
      <c r="AY227" s="233" t="s">
        <v>138</v>
      </c>
    </row>
    <row r="228" s="14" customFormat="1">
      <c r="A228" s="14"/>
      <c r="B228" s="234"/>
      <c r="C228" s="235"/>
      <c r="D228" s="225" t="s">
        <v>151</v>
      </c>
      <c r="E228" s="236" t="s">
        <v>19</v>
      </c>
      <c r="F228" s="237" t="s">
        <v>298</v>
      </c>
      <c r="G228" s="235"/>
      <c r="H228" s="238">
        <v>12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4" t="s">
        <v>151</v>
      </c>
      <c r="AU228" s="244" t="s">
        <v>147</v>
      </c>
      <c r="AV228" s="14" t="s">
        <v>147</v>
      </c>
      <c r="AW228" s="14" t="s">
        <v>33</v>
      </c>
      <c r="AX228" s="14" t="s">
        <v>79</v>
      </c>
      <c r="AY228" s="244" t="s">
        <v>138</v>
      </c>
    </row>
    <row r="229" s="2" customFormat="1" ht="21.75" customHeight="1">
      <c r="A229" s="39"/>
      <c r="B229" s="40"/>
      <c r="C229" s="205" t="s">
        <v>299</v>
      </c>
      <c r="D229" s="205" t="s">
        <v>141</v>
      </c>
      <c r="E229" s="206" t="s">
        <v>300</v>
      </c>
      <c r="F229" s="207" t="s">
        <v>301</v>
      </c>
      <c r="G229" s="208" t="s">
        <v>302</v>
      </c>
      <c r="H229" s="209">
        <v>56</v>
      </c>
      <c r="I229" s="210"/>
      <c r="J229" s="211">
        <f>ROUND(I229*H229,2)</f>
        <v>0</v>
      </c>
      <c r="K229" s="207" t="s">
        <v>145</v>
      </c>
      <c r="L229" s="45"/>
      <c r="M229" s="212" t="s">
        <v>19</v>
      </c>
      <c r="N229" s="213" t="s">
        <v>43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0.0089999999999999993</v>
      </c>
      <c r="T229" s="215">
        <f>S229*H229</f>
        <v>0.504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146</v>
      </c>
      <c r="AT229" s="216" t="s">
        <v>141</v>
      </c>
      <c r="AU229" s="216" t="s">
        <v>147</v>
      </c>
      <c r="AY229" s="18" t="s">
        <v>138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147</v>
      </c>
      <c r="BK229" s="217">
        <f>ROUND(I229*H229,2)</f>
        <v>0</v>
      </c>
      <c r="BL229" s="18" t="s">
        <v>146</v>
      </c>
      <c r="BM229" s="216" t="s">
        <v>303</v>
      </c>
    </row>
    <row r="230" s="2" customFormat="1">
      <c r="A230" s="39"/>
      <c r="B230" s="40"/>
      <c r="C230" s="41"/>
      <c r="D230" s="218" t="s">
        <v>149</v>
      </c>
      <c r="E230" s="41"/>
      <c r="F230" s="219" t="s">
        <v>304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149</v>
      </c>
      <c r="AU230" s="18" t="s">
        <v>147</v>
      </c>
    </row>
    <row r="231" s="13" customFormat="1">
      <c r="A231" s="13"/>
      <c r="B231" s="223"/>
      <c r="C231" s="224"/>
      <c r="D231" s="225" t="s">
        <v>151</v>
      </c>
      <c r="E231" s="226" t="s">
        <v>19</v>
      </c>
      <c r="F231" s="227" t="s">
        <v>305</v>
      </c>
      <c r="G231" s="224"/>
      <c r="H231" s="226" t="s">
        <v>19</v>
      </c>
      <c r="I231" s="228"/>
      <c r="J231" s="224"/>
      <c r="K231" s="224"/>
      <c r="L231" s="229"/>
      <c r="M231" s="230"/>
      <c r="N231" s="231"/>
      <c r="O231" s="231"/>
      <c r="P231" s="231"/>
      <c r="Q231" s="231"/>
      <c r="R231" s="231"/>
      <c r="S231" s="231"/>
      <c r="T231" s="23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3" t="s">
        <v>151</v>
      </c>
      <c r="AU231" s="233" t="s">
        <v>147</v>
      </c>
      <c r="AV231" s="13" t="s">
        <v>79</v>
      </c>
      <c r="AW231" s="13" t="s">
        <v>33</v>
      </c>
      <c r="AX231" s="13" t="s">
        <v>71</v>
      </c>
      <c r="AY231" s="233" t="s">
        <v>138</v>
      </c>
    </row>
    <row r="232" s="14" customFormat="1">
      <c r="A232" s="14"/>
      <c r="B232" s="234"/>
      <c r="C232" s="235"/>
      <c r="D232" s="225" t="s">
        <v>151</v>
      </c>
      <c r="E232" s="236" t="s">
        <v>19</v>
      </c>
      <c r="F232" s="237" t="s">
        <v>306</v>
      </c>
      <c r="G232" s="235"/>
      <c r="H232" s="238">
        <v>56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4" t="s">
        <v>151</v>
      </c>
      <c r="AU232" s="244" t="s">
        <v>147</v>
      </c>
      <c r="AV232" s="14" t="s">
        <v>147</v>
      </c>
      <c r="AW232" s="14" t="s">
        <v>33</v>
      </c>
      <c r="AX232" s="14" t="s">
        <v>71</v>
      </c>
      <c r="AY232" s="244" t="s">
        <v>138</v>
      </c>
    </row>
    <row r="233" s="15" customFormat="1">
      <c r="A233" s="15"/>
      <c r="B233" s="245"/>
      <c r="C233" s="246"/>
      <c r="D233" s="225" t="s">
        <v>151</v>
      </c>
      <c r="E233" s="247" t="s">
        <v>19</v>
      </c>
      <c r="F233" s="248" t="s">
        <v>156</v>
      </c>
      <c r="G233" s="246"/>
      <c r="H233" s="249">
        <v>56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5" t="s">
        <v>151</v>
      </c>
      <c r="AU233" s="255" t="s">
        <v>147</v>
      </c>
      <c r="AV233" s="15" t="s">
        <v>146</v>
      </c>
      <c r="AW233" s="15" t="s">
        <v>33</v>
      </c>
      <c r="AX233" s="15" t="s">
        <v>79</v>
      </c>
      <c r="AY233" s="255" t="s">
        <v>138</v>
      </c>
    </row>
    <row r="234" s="2" customFormat="1" ht="24.15" customHeight="1">
      <c r="A234" s="39"/>
      <c r="B234" s="40"/>
      <c r="C234" s="205" t="s">
        <v>307</v>
      </c>
      <c r="D234" s="205" t="s">
        <v>141</v>
      </c>
      <c r="E234" s="206" t="s">
        <v>308</v>
      </c>
      <c r="F234" s="207" t="s">
        <v>309</v>
      </c>
      <c r="G234" s="208" t="s">
        <v>302</v>
      </c>
      <c r="H234" s="209">
        <v>28</v>
      </c>
      <c r="I234" s="210"/>
      <c r="J234" s="211">
        <f>ROUND(I234*H234,2)</f>
        <v>0</v>
      </c>
      <c r="K234" s="207" t="s">
        <v>145</v>
      </c>
      <c r="L234" s="45"/>
      <c r="M234" s="212" t="s">
        <v>19</v>
      </c>
      <c r="N234" s="213" t="s">
        <v>43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0.010999999999999999</v>
      </c>
      <c r="T234" s="215">
        <f>S234*H234</f>
        <v>0.308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146</v>
      </c>
      <c r="AT234" s="216" t="s">
        <v>141</v>
      </c>
      <c r="AU234" s="216" t="s">
        <v>147</v>
      </c>
      <c r="AY234" s="18" t="s">
        <v>138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147</v>
      </c>
      <c r="BK234" s="217">
        <f>ROUND(I234*H234,2)</f>
        <v>0</v>
      </c>
      <c r="BL234" s="18" t="s">
        <v>146</v>
      </c>
      <c r="BM234" s="216" t="s">
        <v>310</v>
      </c>
    </row>
    <row r="235" s="2" customFormat="1">
      <c r="A235" s="39"/>
      <c r="B235" s="40"/>
      <c r="C235" s="41"/>
      <c r="D235" s="218" t="s">
        <v>149</v>
      </c>
      <c r="E235" s="41"/>
      <c r="F235" s="219" t="s">
        <v>311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149</v>
      </c>
      <c r="AU235" s="18" t="s">
        <v>147</v>
      </c>
    </row>
    <row r="236" s="13" customFormat="1">
      <c r="A236" s="13"/>
      <c r="B236" s="223"/>
      <c r="C236" s="224"/>
      <c r="D236" s="225" t="s">
        <v>151</v>
      </c>
      <c r="E236" s="226" t="s">
        <v>19</v>
      </c>
      <c r="F236" s="227" t="s">
        <v>250</v>
      </c>
      <c r="G236" s="224"/>
      <c r="H236" s="226" t="s">
        <v>19</v>
      </c>
      <c r="I236" s="228"/>
      <c r="J236" s="224"/>
      <c r="K236" s="224"/>
      <c r="L236" s="229"/>
      <c r="M236" s="230"/>
      <c r="N236" s="231"/>
      <c r="O236" s="231"/>
      <c r="P236" s="231"/>
      <c r="Q236" s="231"/>
      <c r="R236" s="231"/>
      <c r="S236" s="231"/>
      <c r="T236" s="23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3" t="s">
        <v>151</v>
      </c>
      <c r="AU236" s="233" t="s">
        <v>147</v>
      </c>
      <c r="AV236" s="13" t="s">
        <v>79</v>
      </c>
      <c r="AW236" s="13" t="s">
        <v>33</v>
      </c>
      <c r="AX236" s="13" t="s">
        <v>71</v>
      </c>
      <c r="AY236" s="233" t="s">
        <v>138</v>
      </c>
    </row>
    <row r="237" s="14" customFormat="1">
      <c r="A237" s="14"/>
      <c r="B237" s="234"/>
      <c r="C237" s="235"/>
      <c r="D237" s="225" t="s">
        <v>151</v>
      </c>
      <c r="E237" s="236" t="s">
        <v>19</v>
      </c>
      <c r="F237" s="237" t="s">
        <v>312</v>
      </c>
      <c r="G237" s="235"/>
      <c r="H237" s="238">
        <v>28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4" t="s">
        <v>151</v>
      </c>
      <c r="AU237" s="244" t="s">
        <v>147</v>
      </c>
      <c r="AV237" s="14" t="s">
        <v>147</v>
      </c>
      <c r="AW237" s="14" t="s">
        <v>33</v>
      </c>
      <c r="AX237" s="14" t="s">
        <v>79</v>
      </c>
      <c r="AY237" s="244" t="s">
        <v>138</v>
      </c>
    </row>
    <row r="238" s="2" customFormat="1" ht="21.75" customHeight="1">
      <c r="A238" s="39"/>
      <c r="B238" s="40"/>
      <c r="C238" s="205" t="s">
        <v>313</v>
      </c>
      <c r="D238" s="205" t="s">
        <v>141</v>
      </c>
      <c r="E238" s="206" t="s">
        <v>314</v>
      </c>
      <c r="F238" s="207" t="s">
        <v>315</v>
      </c>
      <c r="G238" s="208" t="s">
        <v>144</v>
      </c>
      <c r="H238" s="209">
        <v>16.887</v>
      </c>
      <c r="I238" s="210"/>
      <c r="J238" s="211">
        <f>ROUND(I238*H238,2)</f>
        <v>0</v>
      </c>
      <c r="K238" s="207" t="s">
        <v>145</v>
      </c>
      <c r="L238" s="45"/>
      <c r="M238" s="212" t="s">
        <v>19</v>
      </c>
      <c r="N238" s="213" t="s">
        <v>43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0.050000000000000003</v>
      </c>
      <c r="T238" s="215">
        <f>S238*H238</f>
        <v>0.84435000000000004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146</v>
      </c>
      <c r="AT238" s="216" t="s">
        <v>141</v>
      </c>
      <c r="AU238" s="216" t="s">
        <v>147</v>
      </c>
      <c r="AY238" s="18" t="s">
        <v>138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147</v>
      </c>
      <c r="BK238" s="217">
        <f>ROUND(I238*H238,2)</f>
        <v>0</v>
      </c>
      <c r="BL238" s="18" t="s">
        <v>146</v>
      </c>
      <c r="BM238" s="216" t="s">
        <v>316</v>
      </c>
    </row>
    <row r="239" s="2" customFormat="1">
      <c r="A239" s="39"/>
      <c r="B239" s="40"/>
      <c r="C239" s="41"/>
      <c r="D239" s="218" t="s">
        <v>149</v>
      </c>
      <c r="E239" s="41"/>
      <c r="F239" s="219" t="s">
        <v>317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149</v>
      </c>
      <c r="AU239" s="18" t="s">
        <v>147</v>
      </c>
    </row>
    <row r="240" s="13" customFormat="1">
      <c r="A240" s="13"/>
      <c r="B240" s="223"/>
      <c r="C240" s="224"/>
      <c r="D240" s="225" t="s">
        <v>151</v>
      </c>
      <c r="E240" s="226" t="s">
        <v>19</v>
      </c>
      <c r="F240" s="227" t="s">
        <v>318</v>
      </c>
      <c r="G240" s="224"/>
      <c r="H240" s="226" t="s">
        <v>19</v>
      </c>
      <c r="I240" s="228"/>
      <c r="J240" s="224"/>
      <c r="K240" s="224"/>
      <c r="L240" s="229"/>
      <c r="M240" s="230"/>
      <c r="N240" s="231"/>
      <c r="O240" s="231"/>
      <c r="P240" s="231"/>
      <c r="Q240" s="231"/>
      <c r="R240" s="231"/>
      <c r="S240" s="231"/>
      <c r="T240" s="23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3" t="s">
        <v>151</v>
      </c>
      <c r="AU240" s="233" t="s">
        <v>147</v>
      </c>
      <c r="AV240" s="13" t="s">
        <v>79</v>
      </c>
      <c r="AW240" s="13" t="s">
        <v>33</v>
      </c>
      <c r="AX240" s="13" t="s">
        <v>71</v>
      </c>
      <c r="AY240" s="233" t="s">
        <v>138</v>
      </c>
    </row>
    <row r="241" s="14" customFormat="1">
      <c r="A241" s="14"/>
      <c r="B241" s="234"/>
      <c r="C241" s="235"/>
      <c r="D241" s="225" t="s">
        <v>151</v>
      </c>
      <c r="E241" s="236" t="s">
        <v>19</v>
      </c>
      <c r="F241" s="237" t="s">
        <v>172</v>
      </c>
      <c r="G241" s="235"/>
      <c r="H241" s="238">
        <v>16.887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4" t="s">
        <v>151</v>
      </c>
      <c r="AU241" s="244" t="s">
        <v>147</v>
      </c>
      <c r="AV241" s="14" t="s">
        <v>147</v>
      </c>
      <c r="AW241" s="14" t="s">
        <v>33</v>
      </c>
      <c r="AX241" s="14" t="s">
        <v>79</v>
      </c>
      <c r="AY241" s="244" t="s">
        <v>138</v>
      </c>
    </row>
    <row r="242" s="2" customFormat="1" ht="24.15" customHeight="1">
      <c r="A242" s="39"/>
      <c r="B242" s="40"/>
      <c r="C242" s="205" t="s">
        <v>319</v>
      </c>
      <c r="D242" s="205" t="s">
        <v>141</v>
      </c>
      <c r="E242" s="206" t="s">
        <v>320</v>
      </c>
      <c r="F242" s="207" t="s">
        <v>321</v>
      </c>
      <c r="G242" s="208" t="s">
        <v>144</v>
      </c>
      <c r="H242" s="209">
        <v>128.44999999999999</v>
      </c>
      <c r="I242" s="210"/>
      <c r="J242" s="211">
        <f>ROUND(I242*H242,2)</f>
        <v>0</v>
      </c>
      <c r="K242" s="207" t="s">
        <v>145</v>
      </c>
      <c r="L242" s="45"/>
      <c r="M242" s="212" t="s">
        <v>19</v>
      </c>
      <c r="N242" s="213" t="s">
        <v>43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0.045999999999999999</v>
      </c>
      <c r="T242" s="215">
        <f>S242*H242</f>
        <v>5.9086999999999996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146</v>
      </c>
      <c r="AT242" s="216" t="s">
        <v>141</v>
      </c>
      <c r="AU242" s="216" t="s">
        <v>147</v>
      </c>
      <c r="AY242" s="18" t="s">
        <v>138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147</v>
      </c>
      <c r="BK242" s="217">
        <f>ROUND(I242*H242,2)</f>
        <v>0</v>
      </c>
      <c r="BL242" s="18" t="s">
        <v>146</v>
      </c>
      <c r="BM242" s="216" t="s">
        <v>322</v>
      </c>
    </row>
    <row r="243" s="2" customFormat="1">
      <c r="A243" s="39"/>
      <c r="B243" s="40"/>
      <c r="C243" s="41"/>
      <c r="D243" s="218" t="s">
        <v>149</v>
      </c>
      <c r="E243" s="41"/>
      <c r="F243" s="219" t="s">
        <v>323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149</v>
      </c>
      <c r="AU243" s="18" t="s">
        <v>147</v>
      </c>
    </row>
    <row r="244" s="13" customFormat="1">
      <c r="A244" s="13"/>
      <c r="B244" s="223"/>
      <c r="C244" s="224"/>
      <c r="D244" s="225" t="s">
        <v>151</v>
      </c>
      <c r="E244" s="226" t="s">
        <v>19</v>
      </c>
      <c r="F244" s="227" t="s">
        <v>324</v>
      </c>
      <c r="G244" s="224"/>
      <c r="H244" s="226" t="s">
        <v>19</v>
      </c>
      <c r="I244" s="228"/>
      <c r="J244" s="224"/>
      <c r="K244" s="224"/>
      <c r="L244" s="229"/>
      <c r="M244" s="230"/>
      <c r="N244" s="231"/>
      <c r="O244" s="231"/>
      <c r="P244" s="231"/>
      <c r="Q244" s="231"/>
      <c r="R244" s="231"/>
      <c r="S244" s="231"/>
      <c r="T244" s="23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3" t="s">
        <v>151</v>
      </c>
      <c r="AU244" s="233" t="s">
        <v>147</v>
      </c>
      <c r="AV244" s="13" t="s">
        <v>79</v>
      </c>
      <c r="AW244" s="13" t="s">
        <v>33</v>
      </c>
      <c r="AX244" s="13" t="s">
        <v>71</v>
      </c>
      <c r="AY244" s="233" t="s">
        <v>138</v>
      </c>
    </row>
    <row r="245" s="14" customFormat="1">
      <c r="A245" s="14"/>
      <c r="B245" s="234"/>
      <c r="C245" s="235"/>
      <c r="D245" s="225" t="s">
        <v>151</v>
      </c>
      <c r="E245" s="236" t="s">
        <v>19</v>
      </c>
      <c r="F245" s="237" t="s">
        <v>183</v>
      </c>
      <c r="G245" s="235"/>
      <c r="H245" s="238">
        <v>128.44999999999999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4" t="s">
        <v>151</v>
      </c>
      <c r="AU245" s="244" t="s">
        <v>147</v>
      </c>
      <c r="AV245" s="14" t="s">
        <v>147</v>
      </c>
      <c r="AW245" s="14" t="s">
        <v>33</v>
      </c>
      <c r="AX245" s="14" t="s">
        <v>79</v>
      </c>
      <c r="AY245" s="244" t="s">
        <v>138</v>
      </c>
    </row>
    <row r="246" s="12" customFormat="1" ht="22.8" customHeight="1">
      <c r="A246" s="12"/>
      <c r="B246" s="189"/>
      <c r="C246" s="190"/>
      <c r="D246" s="191" t="s">
        <v>70</v>
      </c>
      <c r="E246" s="203" t="s">
        <v>325</v>
      </c>
      <c r="F246" s="203" t="s">
        <v>326</v>
      </c>
      <c r="G246" s="190"/>
      <c r="H246" s="190"/>
      <c r="I246" s="193"/>
      <c r="J246" s="204">
        <f>BK246</f>
        <v>0</v>
      </c>
      <c r="K246" s="190"/>
      <c r="L246" s="195"/>
      <c r="M246" s="196"/>
      <c r="N246" s="197"/>
      <c r="O246" s="197"/>
      <c r="P246" s="198">
        <f>SUM(P247:P255)</f>
        <v>0</v>
      </c>
      <c r="Q246" s="197"/>
      <c r="R246" s="198">
        <f>SUM(R247:R255)</f>
        <v>0</v>
      </c>
      <c r="S246" s="197"/>
      <c r="T246" s="199">
        <f>SUM(T247:T255)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0" t="s">
        <v>79</v>
      </c>
      <c r="AT246" s="201" t="s">
        <v>70</v>
      </c>
      <c r="AU246" s="201" t="s">
        <v>79</v>
      </c>
      <c r="AY246" s="200" t="s">
        <v>138</v>
      </c>
      <c r="BK246" s="202">
        <f>SUM(BK247:BK255)</f>
        <v>0</v>
      </c>
    </row>
    <row r="247" s="2" customFormat="1" ht="24.15" customHeight="1">
      <c r="A247" s="39"/>
      <c r="B247" s="40"/>
      <c r="C247" s="205" t="s">
        <v>327</v>
      </c>
      <c r="D247" s="205" t="s">
        <v>141</v>
      </c>
      <c r="E247" s="206" t="s">
        <v>328</v>
      </c>
      <c r="F247" s="207" t="s">
        <v>329</v>
      </c>
      <c r="G247" s="208" t="s">
        <v>330</v>
      </c>
      <c r="H247" s="209">
        <v>30.524999999999999</v>
      </c>
      <c r="I247" s="210"/>
      <c r="J247" s="211">
        <f>ROUND(I247*H247,2)</f>
        <v>0</v>
      </c>
      <c r="K247" s="207" t="s">
        <v>145</v>
      </c>
      <c r="L247" s="45"/>
      <c r="M247" s="212" t="s">
        <v>19</v>
      </c>
      <c r="N247" s="213" t="s">
        <v>43</v>
      </c>
      <c r="O247" s="85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146</v>
      </c>
      <c r="AT247" s="216" t="s">
        <v>141</v>
      </c>
      <c r="AU247" s="216" t="s">
        <v>147</v>
      </c>
      <c r="AY247" s="18" t="s">
        <v>138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147</v>
      </c>
      <c r="BK247" s="217">
        <f>ROUND(I247*H247,2)</f>
        <v>0</v>
      </c>
      <c r="BL247" s="18" t="s">
        <v>146</v>
      </c>
      <c r="BM247" s="216" t="s">
        <v>331</v>
      </c>
    </row>
    <row r="248" s="2" customFormat="1">
      <c r="A248" s="39"/>
      <c r="B248" s="40"/>
      <c r="C248" s="41"/>
      <c r="D248" s="218" t="s">
        <v>149</v>
      </c>
      <c r="E248" s="41"/>
      <c r="F248" s="219" t="s">
        <v>332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149</v>
      </c>
      <c r="AU248" s="18" t="s">
        <v>147</v>
      </c>
    </row>
    <row r="249" s="2" customFormat="1" ht="21.75" customHeight="1">
      <c r="A249" s="39"/>
      <c r="B249" s="40"/>
      <c r="C249" s="205" t="s">
        <v>333</v>
      </c>
      <c r="D249" s="205" t="s">
        <v>141</v>
      </c>
      <c r="E249" s="206" t="s">
        <v>334</v>
      </c>
      <c r="F249" s="207" t="s">
        <v>335</v>
      </c>
      <c r="G249" s="208" t="s">
        <v>330</v>
      </c>
      <c r="H249" s="209">
        <v>30.524999999999999</v>
      </c>
      <c r="I249" s="210"/>
      <c r="J249" s="211">
        <f>ROUND(I249*H249,2)</f>
        <v>0</v>
      </c>
      <c r="K249" s="207" t="s">
        <v>145</v>
      </c>
      <c r="L249" s="45"/>
      <c r="M249" s="212" t="s">
        <v>19</v>
      </c>
      <c r="N249" s="213" t="s">
        <v>43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146</v>
      </c>
      <c r="AT249" s="216" t="s">
        <v>141</v>
      </c>
      <c r="AU249" s="216" t="s">
        <v>147</v>
      </c>
      <c r="AY249" s="18" t="s">
        <v>138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147</v>
      </c>
      <c r="BK249" s="217">
        <f>ROUND(I249*H249,2)</f>
        <v>0</v>
      </c>
      <c r="BL249" s="18" t="s">
        <v>146</v>
      </c>
      <c r="BM249" s="216" t="s">
        <v>336</v>
      </c>
    </row>
    <row r="250" s="2" customFormat="1">
      <c r="A250" s="39"/>
      <c r="B250" s="40"/>
      <c r="C250" s="41"/>
      <c r="D250" s="218" t="s">
        <v>149</v>
      </c>
      <c r="E250" s="41"/>
      <c r="F250" s="219" t="s">
        <v>337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149</v>
      </c>
      <c r="AU250" s="18" t="s">
        <v>147</v>
      </c>
    </row>
    <row r="251" s="2" customFormat="1" ht="24.15" customHeight="1">
      <c r="A251" s="39"/>
      <c r="B251" s="40"/>
      <c r="C251" s="205" t="s">
        <v>338</v>
      </c>
      <c r="D251" s="205" t="s">
        <v>141</v>
      </c>
      <c r="E251" s="206" t="s">
        <v>339</v>
      </c>
      <c r="F251" s="207" t="s">
        <v>340</v>
      </c>
      <c r="G251" s="208" t="s">
        <v>330</v>
      </c>
      <c r="H251" s="209">
        <v>579.97500000000002</v>
      </c>
      <c r="I251" s="210"/>
      <c r="J251" s="211">
        <f>ROUND(I251*H251,2)</f>
        <v>0</v>
      </c>
      <c r="K251" s="207" t="s">
        <v>145</v>
      </c>
      <c r="L251" s="45"/>
      <c r="M251" s="212" t="s">
        <v>19</v>
      </c>
      <c r="N251" s="213" t="s">
        <v>43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146</v>
      </c>
      <c r="AT251" s="216" t="s">
        <v>141</v>
      </c>
      <c r="AU251" s="216" t="s">
        <v>147</v>
      </c>
      <c r="AY251" s="18" t="s">
        <v>138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147</v>
      </c>
      <c r="BK251" s="217">
        <f>ROUND(I251*H251,2)</f>
        <v>0</v>
      </c>
      <c r="BL251" s="18" t="s">
        <v>146</v>
      </c>
      <c r="BM251" s="216" t="s">
        <v>341</v>
      </c>
    </row>
    <row r="252" s="2" customFormat="1">
      <c r="A252" s="39"/>
      <c r="B252" s="40"/>
      <c r="C252" s="41"/>
      <c r="D252" s="218" t="s">
        <v>149</v>
      </c>
      <c r="E252" s="41"/>
      <c r="F252" s="219" t="s">
        <v>342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149</v>
      </c>
      <c r="AU252" s="18" t="s">
        <v>147</v>
      </c>
    </row>
    <row r="253" s="14" customFormat="1">
      <c r="A253" s="14"/>
      <c r="B253" s="234"/>
      <c r="C253" s="235"/>
      <c r="D253" s="225" t="s">
        <v>151</v>
      </c>
      <c r="E253" s="235"/>
      <c r="F253" s="237" t="s">
        <v>343</v>
      </c>
      <c r="G253" s="235"/>
      <c r="H253" s="238">
        <v>579.97500000000002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4" t="s">
        <v>151</v>
      </c>
      <c r="AU253" s="244" t="s">
        <v>147</v>
      </c>
      <c r="AV253" s="14" t="s">
        <v>147</v>
      </c>
      <c r="AW253" s="14" t="s">
        <v>4</v>
      </c>
      <c r="AX253" s="14" t="s">
        <v>79</v>
      </c>
      <c r="AY253" s="244" t="s">
        <v>138</v>
      </c>
    </row>
    <row r="254" s="2" customFormat="1" ht="24.15" customHeight="1">
      <c r="A254" s="39"/>
      <c r="B254" s="40"/>
      <c r="C254" s="205" t="s">
        <v>344</v>
      </c>
      <c r="D254" s="205" t="s">
        <v>141</v>
      </c>
      <c r="E254" s="206" t="s">
        <v>345</v>
      </c>
      <c r="F254" s="207" t="s">
        <v>346</v>
      </c>
      <c r="G254" s="208" t="s">
        <v>330</v>
      </c>
      <c r="H254" s="209">
        <v>30.524999999999999</v>
      </c>
      <c r="I254" s="210"/>
      <c r="J254" s="211">
        <f>ROUND(I254*H254,2)</f>
        <v>0</v>
      </c>
      <c r="K254" s="207" t="s">
        <v>145</v>
      </c>
      <c r="L254" s="45"/>
      <c r="M254" s="212" t="s">
        <v>19</v>
      </c>
      <c r="N254" s="213" t="s">
        <v>43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146</v>
      </c>
      <c r="AT254" s="216" t="s">
        <v>141</v>
      </c>
      <c r="AU254" s="216" t="s">
        <v>147</v>
      </c>
      <c r="AY254" s="18" t="s">
        <v>138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147</v>
      </c>
      <c r="BK254" s="217">
        <f>ROUND(I254*H254,2)</f>
        <v>0</v>
      </c>
      <c r="BL254" s="18" t="s">
        <v>146</v>
      </c>
      <c r="BM254" s="216" t="s">
        <v>347</v>
      </c>
    </row>
    <row r="255" s="2" customFormat="1">
      <c r="A255" s="39"/>
      <c r="B255" s="40"/>
      <c r="C255" s="41"/>
      <c r="D255" s="218" t="s">
        <v>149</v>
      </c>
      <c r="E255" s="41"/>
      <c r="F255" s="219" t="s">
        <v>348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149</v>
      </c>
      <c r="AU255" s="18" t="s">
        <v>147</v>
      </c>
    </row>
    <row r="256" s="12" customFormat="1" ht="22.8" customHeight="1">
      <c r="A256" s="12"/>
      <c r="B256" s="189"/>
      <c r="C256" s="190"/>
      <c r="D256" s="191" t="s">
        <v>70</v>
      </c>
      <c r="E256" s="203" t="s">
        <v>349</v>
      </c>
      <c r="F256" s="203" t="s">
        <v>350</v>
      </c>
      <c r="G256" s="190"/>
      <c r="H256" s="190"/>
      <c r="I256" s="193"/>
      <c r="J256" s="204">
        <f>BK256</f>
        <v>0</v>
      </c>
      <c r="K256" s="190"/>
      <c r="L256" s="195"/>
      <c r="M256" s="196"/>
      <c r="N256" s="197"/>
      <c r="O256" s="197"/>
      <c r="P256" s="198">
        <f>SUM(P257:P265)</f>
        <v>0</v>
      </c>
      <c r="Q256" s="197"/>
      <c r="R256" s="198">
        <f>SUM(R257:R265)</f>
        <v>0</v>
      </c>
      <c r="S256" s="197"/>
      <c r="T256" s="199">
        <f>SUM(T257:T265)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0" t="s">
        <v>79</v>
      </c>
      <c r="AT256" s="201" t="s">
        <v>70</v>
      </c>
      <c r="AU256" s="201" t="s">
        <v>79</v>
      </c>
      <c r="AY256" s="200" t="s">
        <v>138</v>
      </c>
      <c r="BK256" s="202">
        <f>SUM(BK257:BK265)</f>
        <v>0</v>
      </c>
    </row>
    <row r="257" s="2" customFormat="1" ht="33" customHeight="1">
      <c r="A257" s="39"/>
      <c r="B257" s="40"/>
      <c r="C257" s="205" t="s">
        <v>351</v>
      </c>
      <c r="D257" s="205" t="s">
        <v>141</v>
      </c>
      <c r="E257" s="206" t="s">
        <v>352</v>
      </c>
      <c r="F257" s="207" t="s">
        <v>353</v>
      </c>
      <c r="G257" s="208" t="s">
        <v>330</v>
      </c>
      <c r="H257" s="209">
        <v>17.215</v>
      </c>
      <c r="I257" s="210"/>
      <c r="J257" s="211">
        <f>ROUND(I257*H257,2)</f>
        <v>0</v>
      </c>
      <c r="K257" s="207" t="s">
        <v>145</v>
      </c>
      <c r="L257" s="45"/>
      <c r="M257" s="212" t="s">
        <v>19</v>
      </c>
      <c r="N257" s="213" t="s">
        <v>43</v>
      </c>
      <c r="O257" s="85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146</v>
      </c>
      <c r="AT257" s="216" t="s">
        <v>141</v>
      </c>
      <c r="AU257" s="216" t="s">
        <v>147</v>
      </c>
      <c r="AY257" s="18" t="s">
        <v>138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147</v>
      </c>
      <c r="BK257" s="217">
        <f>ROUND(I257*H257,2)</f>
        <v>0</v>
      </c>
      <c r="BL257" s="18" t="s">
        <v>146</v>
      </c>
      <c r="BM257" s="216" t="s">
        <v>354</v>
      </c>
    </row>
    <row r="258" s="2" customFormat="1">
      <c r="A258" s="39"/>
      <c r="B258" s="40"/>
      <c r="C258" s="41"/>
      <c r="D258" s="218" t="s">
        <v>149</v>
      </c>
      <c r="E258" s="41"/>
      <c r="F258" s="219" t="s">
        <v>355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149</v>
      </c>
      <c r="AU258" s="18" t="s">
        <v>147</v>
      </c>
    </row>
    <row r="259" s="2" customFormat="1" ht="37.8" customHeight="1">
      <c r="A259" s="39"/>
      <c r="B259" s="40"/>
      <c r="C259" s="205" t="s">
        <v>356</v>
      </c>
      <c r="D259" s="205" t="s">
        <v>141</v>
      </c>
      <c r="E259" s="206" t="s">
        <v>357</v>
      </c>
      <c r="F259" s="207" t="s">
        <v>358</v>
      </c>
      <c r="G259" s="208" t="s">
        <v>330</v>
      </c>
      <c r="H259" s="209">
        <v>17.215</v>
      </c>
      <c r="I259" s="210"/>
      <c r="J259" s="211">
        <f>ROUND(I259*H259,2)</f>
        <v>0</v>
      </c>
      <c r="K259" s="207" t="s">
        <v>145</v>
      </c>
      <c r="L259" s="45"/>
      <c r="M259" s="212" t="s">
        <v>19</v>
      </c>
      <c r="N259" s="213" t="s">
        <v>43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146</v>
      </c>
      <c r="AT259" s="216" t="s">
        <v>141</v>
      </c>
      <c r="AU259" s="216" t="s">
        <v>147</v>
      </c>
      <c r="AY259" s="18" t="s">
        <v>138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147</v>
      </c>
      <c r="BK259" s="217">
        <f>ROUND(I259*H259,2)</f>
        <v>0</v>
      </c>
      <c r="BL259" s="18" t="s">
        <v>146</v>
      </c>
      <c r="BM259" s="216" t="s">
        <v>359</v>
      </c>
    </row>
    <row r="260" s="2" customFormat="1">
      <c r="A260" s="39"/>
      <c r="B260" s="40"/>
      <c r="C260" s="41"/>
      <c r="D260" s="218" t="s">
        <v>149</v>
      </c>
      <c r="E260" s="41"/>
      <c r="F260" s="219" t="s">
        <v>360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149</v>
      </c>
      <c r="AU260" s="18" t="s">
        <v>147</v>
      </c>
    </row>
    <row r="261" s="2" customFormat="1" ht="37.8" customHeight="1">
      <c r="A261" s="39"/>
      <c r="B261" s="40"/>
      <c r="C261" s="205" t="s">
        <v>361</v>
      </c>
      <c r="D261" s="205" t="s">
        <v>141</v>
      </c>
      <c r="E261" s="206" t="s">
        <v>362</v>
      </c>
      <c r="F261" s="207" t="s">
        <v>363</v>
      </c>
      <c r="G261" s="208" t="s">
        <v>330</v>
      </c>
      <c r="H261" s="209">
        <v>17.215</v>
      </c>
      <c r="I261" s="210"/>
      <c r="J261" s="211">
        <f>ROUND(I261*H261,2)</f>
        <v>0</v>
      </c>
      <c r="K261" s="207" t="s">
        <v>145</v>
      </c>
      <c r="L261" s="45"/>
      <c r="M261" s="212" t="s">
        <v>19</v>
      </c>
      <c r="N261" s="213" t="s">
        <v>43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146</v>
      </c>
      <c r="AT261" s="216" t="s">
        <v>141</v>
      </c>
      <c r="AU261" s="216" t="s">
        <v>147</v>
      </c>
      <c r="AY261" s="18" t="s">
        <v>138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147</v>
      </c>
      <c r="BK261" s="217">
        <f>ROUND(I261*H261,2)</f>
        <v>0</v>
      </c>
      <c r="BL261" s="18" t="s">
        <v>146</v>
      </c>
      <c r="BM261" s="216" t="s">
        <v>364</v>
      </c>
    </row>
    <row r="262" s="2" customFormat="1">
      <c r="A262" s="39"/>
      <c r="B262" s="40"/>
      <c r="C262" s="41"/>
      <c r="D262" s="218" t="s">
        <v>149</v>
      </c>
      <c r="E262" s="41"/>
      <c r="F262" s="219" t="s">
        <v>365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149</v>
      </c>
      <c r="AU262" s="18" t="s">
        <v>147</v>
      </c>
    </row>
    <row r="263" s="2" customFormat="1" ht="37.8" customHeight="1">
      <c r="A263" s="39"/>
      <c r="B263" s="40"/>
      <c r="C263" s="205" t="s">
        <v>366</v>
      </c>
      <c r="D263" s="205" t="s">
        <v>141</v>
      </c>
      <c r="E263" s="206" t="s">
        <v>367</v>
      </c>
      <c r="F263" s="207" t="s">
        <v>368</v>
      </c>
      <c r="G263" s="208" t="s">
        <v>330</v>
      </c>
      <c r="H263" s="209">
        <v>51.645000000000003</v>
      </c>
      <c r="I263" s="210"/>
      <c r="J263" s="211">
        <f>ROUND(I263*H263,2)</f>
        <v>0</v>
      </c>
      <c r="K263" s="207" t="s">
        <v>145</v>
      </c>
      <c r="L263" s="45"/>
      <c r="M263" s="212" t="s">
        <v>19</v>
      </c>
      <c r="N263" s="213" t="s">
        <v>43</v>
      </c>
      <c r="O263" s="85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146</v>
      </c>
      <c r="AT263" s="216" t="s">
        <v>141</v>
      </c>
      <c r="AU263" s="216" t="s">
        <v>147</v>
      </c>
      <c r="AY263" s="18" t="s">
        <v>138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147</v>
      </c>
      <c r="BK263" s="217">
        <f>ROUND(I263*H263,2)</f>
        <v>0</v>
      </c>
      <c r="BL263" s="18" t="s">
        <v>146</v>
      </c>
      <c r="BM263" s="216" t="s">
        <v>369</v>
      </c>
    </row>
    <row r="264" s="2" customFormat="1">
      <c r="A264" s="39"/>
      <c r="B264" s="40"/>
      <c r="C264" s="41"/>
      <c r="D264" s="218" t="s">
        <v>149</v>
      </c>
      <c r="E264" s="41"/>
      <c r="F264" s="219" t="s">
        <v>370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149</v>
      </c>
      <c r="AU264" s="18" t="s">
        <v>147</v>
      </c>
    </row>
    <row r="265" s="14" customFormat="1">
      <c r="A265" s="14"/>
      <c r="B265" s="234"/>
      <c r="C265" s="235"/>
      <c r="D265" s="225" t="s">
        <v>151</v>
      </c>
      <c r="E265" s="235"/>
      <c r="F265" s="237" t="s">
        <v>371</v>
      </c>
      <c r="G265" s="235"/>
      <c r="H265" s="238">
        <v>51.645000000000003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4" t="s">
        <v>151</v>
      </c>
      <c r="AU265" s="244" t="s">
        <v>147</v>
      </c>
      <c r="AV265" s="14" t="s">
        <v>147</v>
      </c>
      <c r="AW265" s="14" t="s">
        <v>4</v>
      </c>
      <c r="AX265" s="14" t="s">
        <v>79</v>
      </c>
      <c r="AY265" s="244" t="s">
        <v>138</v>
      </c>
    </row>
    <row r="266" s="12" customFormat="1" ht="25.92" customHeight="1">
      <c r="A266" s="12"/>
      <c r="B266" s="189"/>
      <c r="C266" s="190"/>
      <c r="D266" s="191" t="s">
        <v>70</v>
      </c>
      <c r="E266" s="192" t="s">
        <v>372</v>
      </c>
      <c r="F266" s="192" t="s">
        <v>373</v>
      </c>
      <c r="G266" s="190"/>
      <c r="H266" s="190"/>
      <c r="I266" s="193"/>
      <c r="J266" s="194">
        <f>BK266</f>
        <v>0</v>
      </c>
      <c r="K266" s="190"/>
      <c r="L266" s="195"/>
      <c r="M266" s="196"/>
      <c r="N266" s="197"/>
      <c r="O266" s="197"/>
      <c r="P266" s="198">
        <f>P267+P276+P302+P310+P338+P353+P413+P479+P488</f>
        <v>0</v>
      </c>
      <c r="Q266" s="197"/>
      <c r="R266" s="198">
        <f>R267+R276+R302+R310+R338+R353+R413+R479+R488</f>
        <v>5.7153862699999998</v>
      </c>
      <c r="S266" s="197"/>
      <c r="T266" s="199">
        <f>T267+T276+T302+T310+T338+T353+T413+T479+T488</f>
        <v>9.6226811900000016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0" t="s">
        <v>147</v>
      </c>
      <c r="AT266" s="201" t="s">
        <v>70</v>
      </c>
      <c r="AU266" s="201" t="s">
        <v>71</v>
      </c>
      <c r="AY266" s="200" t="s">
        <v>138</v>
      </c>
      <c r="BK266" s="202">
        <f>BK267+BK276+BK302+BK310+BK338+BK353+BK413+BK479+BK488</f>
        <v>0</v>
      </c>
    </row>
    <row r="267" s="12" customFormat="1" ht="22.8" customHeight="1">
      <c r="A267" s="12"/>
      <c r="B267" s="189"/>
      <c r="C267" s="190"/>
      <c r="D267" s="191" t="s">
        <v>70</v>
      </c>
      <c r="E267" s="203" t="s">
        <v>374</v>
      </c>
      <c r="F267" s="203" t="s">
        <v>375</v>
      </c>
      <c r="G267" s="190"/>
      <c r="H267" s="190"/>
      <c r="I267" s="193"/>
      <c r="J267" s="204">
        <f>BK267</f>
        <v>0</v>
      </c>
      <c r="K267" s="190"/>
      <c r="L267" s="195"/>
      <c r="M267" s="196"/>
      <c r="N267" s="197"/>
      <c r="O267" s="197"/>
      <c r="P267" s="198">
        <f>SUM(P268:P275)</f>
        <v>0</v>
      </c>
      <c r="Q267" s="197"/>
      <c r="R267" s="198">
        <f>SUM(R268:R275)</f>
        <v>0.0033600000000000001</v>
      </c>
      <c r="S267" s="197"/>
      <c r="T267" s="199">
        <f>SUM(T268:T275)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0" t="s">
        <v>147</v>
      </c>
      <c r="AT267" s="201" t="s">
        <v>70</v>
      </c>
      <c r="AU267" s="201" t="s">
        <v>79</v>
      </c>
      <c r="AY267" s="200" t="s">
        <v>138</v>
      </c>
      <c r="BK267" s="202">
        <f>SUM(BK268:BK275)</f>
        <v>0</v>
      </c>
    </row>
    <row r="268" s="2" customFormat="1" ht="21.75" customHeight="1">
      <c r="A268" s="39"/>
      <c r="B268" s="40"/>
      <c r="C268" s="205" t="s">
        <v>376</v>
      </c>
      <c r="D268" s="205" t="s">
        <v>141</v>
      </c>
      <c r="E268" s="206" t="s">
        <v>377</v>
      </c>
      <c r="F268" s="207" t="s">
        <v>378</v>
      </c>
      <c r="G268" s="208" t="s">
        <v>226</v>
      </c>
      <c r="H268" s="209">
        <v>7</v>
      </c>
      <c r="I268" s="210"/>
      <c r="J268" s="211">
        <f>ROUND(I268*H268,2)</f>
        <v>0</v>
      </c>
      <c r="K268" s="207" t="s">
        <v>145</v>
      </c>
      <c r="L268" s="45"/>
      <c r="M268" s="212" t="s">
        <v>19</v>
      </c>
      <c r="N268" s="213" t="s">
        <v>43</v>
      </c>
      <c r="O268" s="85"/>
      <c r="P268" s="214">
        <f>O268*H268</f>
        <v>0</v>
      </c>
      <c r="Q268" s="214">
        <v>0.00022000000000000001</v>
      </c>
      <c r="R268" s="214">
        <f>Q268*H268</f>
        <v>0.0015400000000000001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251</v>
      </c>
      <c r="AT268" s="216" t="s">
        <v>141</v>
      </c>
      <c r="AU268" s="216" t="s">
        <v>147</v>
      </c>
      <c r="AY268" s="18" t="s">
        <v>138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147</v>
      </c>
      <c r="BK268" s="217">
        <f>ROUND(I268*H268,2)</f>
        <v>0</v>
      </c>
      <c r="BL268" s="18" t="s">
        <v>251</v>
      </c>
      <c r="BM268" s="216" t="s">
        <v>379</v>
      </c>
    </row>
    <row r="269" s="2" customFormat="1">
      <c r="A269" s="39"/>
      <c r="B269" s="40"/>
      <c r="C269" s="41"/>
      <c r="D269" s="218" t="s">
        <v>149</v>
      </c>
      <c r="E269" s="41"/>
      <c r="F269" s="219" t="s">
        <v>380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149</v>
      </c>
      <c r="AU269" s="18" t="s">
        <v>147</v>
      </c>
    </row>
    <row r="270" s="13" customFormat="1">
      <c r="A270" s="13"/>
      <c r="B270" s="223"/>
      <c r="C270" s="224"/>
      <c r="D270" s="225" t="s">
        <v>151</v>
      </c>
      <c r="E270" s="226" t="s">
        <v>19</v>
      </c>
      <c r="F270" s="227" t="s">
        <v>381</v>
      </c>
      <c r="G270" s="224"/>
      <c r="H270" s="226" t="s">
        <v>19</v>
      </c>
      <c r="I270" s="228"/>
      <c r="J270" s="224"/>
      <c r="K270" s="224"/>
      <c r="L270" s="229"/>
      <c r="M270" s="230"/>
      <c r="N270" s="231"/>
      <c r="O270" s="231"/>
      <c r="P270" s="231"/>
      <c r="Q270" s="231"/>
      <c r="R270" s="231"/>
      <c r="S270" s="231"/>
      <c r="T270" s="23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3" t="s">
        <v>151</v>
      </c>
      <c r="AU270" s="233" t="s">
        <v>147</v>
      </c>
      <c r="AV270" s="13" t="s">
        <v>79</v>
      </c>
      <c r="AW270" s="13" t="s">
        <v>33</v>
      </c>
      <c r="AX270" s="13" t="s">
        <v>71</v>
      </c>
      <c r="AY270" s="233" t="s">
        <v>138</v>
      </c>
    </row>
    <row r="271" s="14" customFormat="1">
      <c r="A271" s="14"/>
      <c r="B271" s="234"/>
      <c r="C271" s="235"/>
      <c r="D271" s="225" t="s">
        <v>151</v>
      </c>
      <c r="E271" s="236" t="s">
        <v>19</v>
      </c>
      <c r="F271" s="237" t="s">
        <v>188</v>
      </c>
      <c r="G271" s="235"/>
      <c r="H271" s="238">
        <v>7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4" t="s">
        <v>151</v>
      </c>
      <c r="AU271" s="244" t="s">
        <v>147</v>
      </c>
      <c r="AV271" s="14" t="s">
        <v>147</v>
      </c>
      <c r="AW271" s="14" t="s">
        <v>33</v>
      </c>
      <c r="AX271" s="14" t="s">
        <v>79</v>
      </c>
      <c r="AY271" s="244" t="s">
        <v>138</v>
      </c>
    </row>
    <row r="272" s="2" customFormat="1" ht="21.75" customHeight="1">
      <c r="A272" s="39"/>
      <c r="B272" s="40"/>
      <c r="C272" s="205" t="s">
        <v>382</v>
      </c>
      <c r="D272" s="205" t="s">
        <v>141</v>
      </c>
      <c r="E272" s="206" t="s">
        <v>383</v>
      </c>
      <c r="F272" s="207" t="s">
        <v>384</v>
      </c>
      <c r="G272" s="208" t="s">
        <v>226</v>
      </c>
      <c r="H272" s="209">
        <v>7</v>
      </c>
      <c r="I272" s="210"/>
      <c r="J272" s="211">
        <f>ROUND(I272*H272,2)</f>
        <v>0</v>
      </c>
      <c r="K272" s="207" t="s">
        <v>145</v>
      </c>
      <c r="L272" s="45"/>
      <c r="M272" s="212" t="s">
        <v>19</v>
      </c>
      <c r="N272" s="213" t="s">
        <v>43</v>
      </c>
      <c r="O272" s="85"/>
      <c r="P272" s="214">
        <f>O272*H272</f>
        <v>0</v>
      </c>
      <c r="Q272" s="214">
        <v>0.00025999999999999998</v>
      </c>
      <c r="R272" s="214">
        <f>Q272*H272</f>
        <v>0.0018199999999999998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251</v>
      </c>
      <c r="AT272" s="216" t="s">
        <v>141</v>
      </c>
      <c r="AU272" s="216" t="s">
        <v>147</v>
      </c>
      <c r="AY272" s="18" t="s">
        <v>138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147</v>
      </c>
      <c r="BK272" s="217">
        <f>ROUND(I272*H272,2)</f>
        <v>0</v>
      </c>
      <c r="BL272" s="18" t="s">
        <v>251</v>
      </c>
      <c r="BM272" s="216" t="s">
        <v>385</v>
      </c>
    </row>
    <row r="273" s="2" customFormat="1">
      <c r="A273" s="39"/>
      <c r="B273" s="40"/>
      <c r="C273" s="41"/>
      <c r="D273" s="218" t="s">
        <v>149</v>
      </c>
      <c r="E273" s="41"/>
      <c r="F273" s="219" t="s">
        <v>386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149</v>
      </c>
      <c r="AU273" s="18" t="s">
        <v>147</v>
      </c>
    </row>
    <row r="274" s="13" customFormat="1">
      <c r="A274" s="13"/>
      <c r="B274" s="223"/>
      <c r="C274" s="224"/>
      <c r="D274" s="225" t="s">
        <v>151</v>
      </c>
      <c r="E274" s="226" t="s">
        <v>19</v>
      </c>
      <c r="F274" s="227" t="s">
        <v>381</v>
      </c>
      <c r="G274" s="224"/>
      <c r="H274" s="226" t="s">
        <v>19</v>
      </c>
      <c r="I274" s="228"/>
      <c r="J274" s="224"/>
      <c r="K274" s="224"/>
      <c r="L274" s="229"/>
      <c r="M274" s="230"/>
      <c r="N274" s="231"/>
      <c r="O274" s="231"/>
      <c r="P274" s="231"/>
      <c r="Q274" s="231"/>
      <c r="R274" s="231"/>
      <c r="S274" s="231"/>
      <c r="T274" s="23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3" t="s">
        <v>151</v>
      </c>
      <c r="AU274" s="233" t="s">
        <v>147</v>
      </c>
      <c r="AV274" s="13" t="s">
        <v>79</v>
      </c>
      <c r="AW274" s="13" t="s">
        <v>33</v>
      </c>
      <c r="AX274" s="13" t="s">
        <v>71</v>
      </c>
      <c r="AY274" s="233" t="s">
        <v>138</v>
      </c>
    </row>
    <row r="275" s="14" customFormat="1">
      <c r="A275" s="14"/>
      <c r="B275" s="234"/>
      <c r="C275" s="235"/>
      <c r="D275" s="225" t="s">
        <v>151</v>
      </c>
      <c r="E275" s="236" t="s">
        <v>19</v>
      </c>
      <c r="F275" s="237" t="s">
        <v>188</v>
      </c>
      <c r="G275" s="235"/>
      <c r="H275" s="238">
        <v>7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4" t="s">
        <v>151</v>
      </c>
      <c r="AU275" s="244" t="s">
        <v>147</v>
      </c>
      <c r="AV275" s="14" t="s">
        <v>147</v>
      </c>
      <c r="AW275" s="14" t="s">
        <v>33</v>
      </c>
      <c r="AX275" s="14" t="s">
        <v>79</v>
      </c>
      <c r="AY275" s="244" t="s">
        <v>138</v>
      </c>
    </row>
    <row r="276" s="12" customFormat="1" ht="22.8" customHeight="1">
      <c r="A276" s="12"/>
      <c r="B276" s="189"/>
      <c r="C276" s="190"/>
      <c r="D276" s="191" t="s">
        <v>70</v>
      </c>
      <c r="E276" s="203" t="s">
        <v>387</v>
      </c>
      <c r="F276" s="203" t="s">
        <v>388</v>
      </c>
      <c r="G276" s="190"/>
      <c r="H276" s="190"/>
      <c r="I276" s="193"/>
      <c r="J276" s="204">
        <f>BK276</f>
        <v>0</v>
      </c>
      <c r="K276" s="190"/>
      <c r="L276" s="195"/>
      <c r="M276" s="196"/>
      <c r="N276" s="197"/>
      <c r="O276" s="197"/>
      <c r="P276" s="198">
        <f>SUM(P277:P301)</f>
        <v>0</v>
      </c>
      <c r="Q276" s="197"/>
      <c r="R276" s="198">
        <f>SUM(R277:R301)</f>
        <v>0.22946</v>
      </c>
      <c r="S276" s="197"/>
      <c r="T276" s="199">
        <f>SUM(T277:T301)</f>
        <v>0.094500000000000001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0" t="s">
        <v>147</v>
      </c>
      <c r="AT276" s="201" t="s">
        <v>70</v>
      </c>
      <c r="AU276" s="201" t="s">
        <v>79</v>
      </c>
      <c r="AY276" s="200" t="s">
        <v>138</v>
      </c>
      <c r="BK276" s="202">
        <f>SUM(BK277:BK301)</f>
        <v>0</v>
      </c>
    </row>
    <row r="277" s="2" customFormat="1" ht="16.5" customHeight="1">
      <c r="A277" s="39"/>
      <c r="B277" s="40"/>
      <c r="C277" s="205" t="s">
        <v>389</v>
      </c>
      <c r="D277" s="205" t="s">
        <v>141</v>
      </c>
      <c r="E277" s="206" t="s">
        <v>390</v>
      </c>
      <c r="F277" s="207" t="s">
        <v>391</v>
      </c>
      <c r="G277" s="208" t="s">
        <v>226</v>
      </c>
      <c r="H277" s="209">
        <v>7</v>
      </c>
      <c r="I277" s="210"/>
      <c r="J277" s="211">
        <f>ROUND(I277*H277,2)</f>
        <v>0</v>
      </c>
      <c r="K277" s="207" t="s">
        <v>145</v>
      </c>
      <c r="L277" s="45"/>
      <c r="M277" s="212" t="s">
        <v>19</v>
      </c>
      <c r="N277" s="213" t="s">
        <v>43</v>
      </c>
      <c r="O277" s="85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6" t="s">
        <v>251</v>
      </c>
      <c r="AT277" s="216" t="s">
        <v>141</v>
      </c>
      <c r="AU277" s="216" t="s">
        <v>147</v>
      </c>
      <c r="AY277" s="18" t="s">
        <v>138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147</v>
      </c>
      <c r="BK277" s="217">
        <f>ROUND(I277*H277,2)</f>
        <v>0</v>
      </c>
      <c r="BL277" s="18" t="s">
        <v>251</v>
      </c>
      <c r="BM277" s="216" t="s">
        <v>392</v>
      </c>
    </row>
    <row r="278" s="2" customFormat="1">
      <c r="A278" s="39"/>
      <c r="B278" s="40"/>
      <c r="C278" s="41"/>
      <c r="D278" s="218" t="s">
        <v>149</v>
      </c>
      <c r="E278" s="41"/>
      <c r="F278" s="219" t="s">
        <v>393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149</v>
      </c>
      <c r="AU278" s="18" t="s">
        <v>147</v>
      </c>
    </row>
    <row r="279" s="13" customFormat="1">
      <c r="A279" s="13"/>
      <c r="B279" s="223"/>
      <c r="C279" s="224"/>
      <c r="D279" s="225" t="s">
        <v>151</v>
      </c>
      <c r="E279" s="226" t="s">
        <v>19</v>
      </c>
      <c r="F279" s="227" t="s">
        <v>381</v>
      </c>
      <c r="G279" s="224"/>
      <c r="H279" s="226" t="s">
        <v>19</v>
      </c>
      <c r="I279" s="228"/>
      <c r="J279" s="224"/>
      <c r="K279" s="224"/>
      <c r="L279" s="229"/>
      <c r="M279" s="230"/>
      <c r="N279" s="231"/>
      <c r="O279" s="231"/>
      <c r="P279" s="231"/>
      <c r="Q279" s="231"/>
      <c r="R279" s="231"/>
      <c r="S279" s="231"/>
      <c r="T279" s="23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3" t="s">
        <v>151</v>
      </c>
      <c r="AU279" s="233" t="s">
        <v>147</v>
      </c>
      <c r="AV279" s="13" t="s">
        <v>79</v>
      </c>
      <c r="AW279" s="13" t="s">
        <v>33</v>
      </c>
      <c r="AX279" s="13" t="s">
        <v>71</v>
      </c>
      <c r="AY279" s="233" t="s">
        <v>138</v>
      </c>
    </row>
    <row r="280" s="14" customFormat="1">
      <c r="A280" s="14"/>
      <c r="B280" s="234"/>
      <c r="C280" s="235"/>
      <c r="D280" s="225" t="s">
        <v>151</v>
      </c>
      <c r="E280" s="236" t="s">
        <v>19</v>
      </c>
      <c r="F280" s="237" t="s">
        <v>188</v>
      </c>
      <c r="G280" s="235"/>
      <c r="H280" s="238">
        <v>7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4" t="s">
        <v>151</v>
      </c>
      <c r="AU280" s="244" t="s">
        <v>147</v>
      </c>
      <c r="AV280" s="14" t="s">
        <v>147</v>
      </c>
      <c r="AW280" s="14" t="s">
        <v>33</v>
      </c>
      <c r="AX280" s="14" t="s">
        <v>79</v>
      </c>
      <c r="AY280" s="244" t="s">
        <v>138</v>
      </c>
    </row>
    <row r="281" s="2" customFormat="1" ht="16.5" customHeight="1">
      <c r="A281" s="39"/>
      <c r="B281" s="40"/>
      <c r="C281" s="256" t="s">
        <v>394</v>
      </c>
      <c r="D281" s="256" t="s">
        <v>258</v>
      </c>
      <c r="E281" s="257" t="s">
        <v>395</v>
      </c>
      <c r="F281" s="258" t="s">
        <v>396</v>
      </c>
      <c r="G281" s="259" t="s">
        <v>226</v>
      </c>
      <c r="H281" s="260">
        <v>7</v>
      </c>
      <c r="I281" s="261"/>
      <c r="J281" s="262">
        <f>ROUND(I281*H281,2)</f>
        <v>0</v>
      </c>
      <c r="K281" s="258" t="s">
        <v>145</v>
      </c>
      <c r="L281" s="263"/>
      <c r="M281" s="264" t="s">
        <v>19</v>
      </c>
      <c r="N281" s="265" t="s">
        <v>43</v>
      </c>
      <c r="O281" s="85"/>
      <c r="P281" s="214">
        <f>O281*H281</f>
        <v>0</v>
      </c>
      <c r="Q281" s="214">
        <v>0.0327</v>
      </c>
      <c r="R281" s="214">
        <f>Q281*H281</f>
        <v>0.22889999999999999</v>
      </c>
      <c r="S281" s="214">
        <v>0</v>
      </c>
      <c r="T281" s="21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351</v>
      </c>
      <c r="AT281" s="216" t="s">
        <v>258</v>
      </c>
      <c r="AU281" s="216" t="s">
        <v>147</v>
      </c>
      <c r="AY281" s="18" t="s">
        <v>138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147</v>
      </c>
      <c r="BK281" s="217">
        <f>ROUND(I281*H281,2)</f>
        <v>0</v>
      </c>
      <c r="BL281" s="18" t="s">
        <v>251</v>
      </c>
      <c r="BM281" s="216" t="s">
        <v>397</v>
      </c>
    </row>
    <row r="282" s="2" customFormat="1" ht="16.5" customHeight="1">
      <c r="A282" s="39"/>
      <c r="B282" s="40"/>
      <c r="C282" s="205" t="s">
        <v>398</v>
      </c>
      <c r="D282" s="205" t="s">
        <v>141</v>
      </c>
      <c r="E282" s="206" t="s">
        <v>399</v>
      </c>
      <c r="F282" s="207" t="s">
        <v>400</v>
      </c>
      <c r="G282" s="208" t="s">
        <v>226</v>
      </c>
      <c r="H282" s="209">
        <v>7</v>
      </c>
      <c r="I282" s="210"/>
      <c r="J282" s="211">
        <f>ROUND(I282*H282,2)</f>
        <v>0</v>
      </c>
      <c r="K282" s="207" t="s">
        <v>145</v>
      </c>
      <c r="L282" s="45"/>
      <c r="M282" s="212" t="s">
        <v>19</v>
      </c>
      <c r="N282" s="213" t="s">
        <v>43</v>
      </c>
      <c r="O282" s="85"/>
      <c r="P282" s="214">
        <f>O282*H282</f>
        <v>0</v>
      </c>
      <c r="Q282" s="214">
        <v>8.0000000000000007E-05</v>
      </c>
      <c r="R282" s="214">
        <f>Q282*H282</f>
        <v>0.00056000000000000006</v>
      </c>
      <c r="S282" s="214">
        <v>0.0135</v>
      </c>
      <c r="T282" s="215">
        <f>S282*H282</f>
        <v>0.094500000000000001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251</v>
      </c>
      <c r="AT282" s="216" t="s">
        <v>141</v>
      </c>
      <c r="AU282" s="216" t="s">
        <v>147</v>
      </c>
      <c r="AY282" s="18" t="s">
        <v>138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147</v>
      </c>
      <c r="BK282" s="217">
        <f>ROUND(I282*H282,2)</f>
        <v>0</v>
      </c>
      <c r="BL282" s="18" t="s">
        <v>251</v>
      </c>
      <c r="BM282" s="216" t="s">
        <v>401</v>
      </c>
    </row>
    <row r="283" s="2" customFormat="1">
      <c r="A283" s="39"/>
      <c r="B283" s="40"/>
      <c r="C283" s="41"/>
      <c r="D283" s="218" t="s">
        <v>149</v>
      </c>
      <c r="E283" s="41"/>
      <c r="F283" s="219" t="s">
        <v>402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149</v>
      </c>
      <c r="AU283" s="18" t="s">
        <v>147</v>
      </c>
    </row>
    <row r="284" s="13" customFormat="1">
      <c r="A284" s="13"/>
      <c r="B284" s="223"/>
      <c r="C284" s="224"/>
      <c r="D284" s="225" t="s">
        <v>151</v>
      </c>
      <c r="E284" s="226" t="s">
        <v>19</v>
      </c>
      <c r="F284" s="227" t="s">
        <v>403</v>
      </c>
      <c r="G284" s="224"/>
      <c r="H284" s="226" t="s">
        <v>19</v>
      </c>
      <c r="I284" s="228"/>
      <c r="J284" s="224"/>
      <c r="K284" s="224"/>
      <c r="L284" s="229"/>
      <c r="M284" s="230"/>
      <c r="N284" s="231"/>
      <c r="O284" s="231"/>
      <c r="P284" s="231"/>
      <c r="Q284" s="231"/>
      <c r="R284" s="231"/>
      <c r="S284" s="231"/>
      <c r="T284" s="23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3" t="s">
        <v>151</v>
      </c>
      <c r="AU284" s="233" t="s">
        <v>147</v>
      </c>
      <c r="AV284" s="13" t="s">
        <v>79</v>
      </c>
      <c r="AW284" s="13" t="s">
        <v>33</v>
      </c>
      <c r="AX284" s="13" t="s">
        <v>71</v>
      </c>
      <c r="AY284" s="233" t="s">
        <v>138</v>
      </c>
    </row>
    <row r="285" s="14" customFormat="1">
      <c r="A285" s="14"/>
      <c r="B285" s="234"/>
      <c r="C285" s="235"/>
      <c r="D285" s="225" t="s">
        <v>151</v>
      </c>
      <c r="E285" s="236" t="s">
        <v>19</v>
      </c>
      <c r="F285" s="237" t="s">
        <v>188</v>
      </c>
      <c r="G285" s="235"/>
      <c r="H285" s="238">
        <v>7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4" t="s">
        <v>151</v>
      </c>
      <c r="AU285" s="244" t="s">
        <v>147</v>
      </c>
      <c r="AV285" s="14" t="s">
        <v>147</v>
      </c>
      <c r="AW285" s="14" t="s">
        <v>33</v>
      </c>
      <c r="AX285" s="14" t="s">
        <v>79</v>
      </c>
      <c r="AY285" s="244" t="s">
        <v>138</v>
      </c>
    </row>
    <row r="286" s="2" customFormat="1" ht="24.15" customHeight="1">
      <c r="A286" s="39"/>
      <c r="B286" s="40"/>
      <c r="C286" s="205" t="s">
        <v>404</v>
      </c>
      <c r="D286" s="205" t="s">
        <v>141</v>
      </c>
      <c r="E286" s="206" t="s">
        <v>405</v>
      </c>
      <c r="F286" s="207" t="s">
        <v>406</v>
      </c>
      <c r="G286" s="208" t="s">
        <v>407</v>
      </c>
      <c r="H286" s="209">
        <v>1</v>
      </c>
      <c r="I286" s="210"/>
      <c r="J286" s="211">
        <f>ROUND(I286*H286,2)</f>
        <v>0</v>
      </c>
      <c r="K286" s="207" t="s">
        <v>408</v>
      </c>
      <c r="L286" s="45"/>
      <c r="M286" s="212" t="s">
        <v>19</v>
      </c>
      <c r="N286" s="213" t="s">
        <v>43</v>
      </c>
      <c r="O286" s="85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251</v>
      </c>
      <c r="AT286" s="216" t="s">
        <v>141</v>
      </c>
      <c r="AU286" s="216" t="s">
        <v>147</v>
      </c>
      <c r="AY286" s="18" t="s">
        <v>138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147</v>
      </c>
      <c r="BK286" s="217">
        <f>ROUND(I286*H286,2)</f>
        <v>0</v>
      </c>
      <c r="BL286" s="18" t="s">
        <v>251</v>
      </c>
      <c r="BM286" s="216" t="s">
        <v>409</v>
      </c>
    </row>
    <row r="287" s="14" customFormat="1">
      <c r="A287" s="14"/>
      <c r="B287" s="234"/>
      <c r="C287" s="235"/>
      <c r="D287" s="225" t="s">
        <v>151</v>
      </c>
      <c r="E287" s="236" t="s">
        <v>19</v>
      </c>
      <c r="F287" s="237" t="s">
        <v>79</v>
      </c>
      <c r="G287" s="235"/>
      <c r="H287" s="238">
        <v>1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4" t="s">
        <v>151</v>
      </c>
      <c r="AU287" s="244" t="s">
        <v>147</v>
      </c>
      <c r="AV287" s="14" t="s">
        <v>147</v>
      </c>
      <c r="AW287" s="14" t="s">
        <v>33</v>
      </c>
      <c r="AX287" s="14" t="s">
        <v>79</v>
      </c>
      <c r="AY287" s="244" t="s">
        <v>138</v>
      </c>
    </row>
    <row r="288" s="2" customFormat="1" ht="16.5" customHeight="1">
      <c r="A288" s="39"/>
      <c r="B288" s="40"/>
      <c r="C288" s="205" t="s">
        <v>410</v>
      </c>
      <c r="D288" s="205" t="s">
        <v>141</v>
      </c>
      <c r="E288" s="206" t="s">
        <v>411</v>
      </c>
      <c r="F288" s="207" t="s">
        <v>412</v>
      </c>
      <c r="G288" s="208" t="s">
        <v>407</v>
      </c>
      <c r="H288" s="209">
        <v>1</v>
      </c>
      <c r="I288" s="210"/>
      <c r="J288" s="211">
        <f>ROUND(I288*H288,2)</f>
        <v>0</v>
      </c>
      <c r="K288" s="207" t="s">
        <v>408</v>
      </c>
      <c r="L288" s="45"/>
      <c r="M288" s="212" t="s">
        <v>19</v>
      </c>
      <c r="N288" s="213" t="s">
        <v>43</v>
      </c>
      <c r="O288" s="85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251</v>
      </c>
      <c r="AT288" s="216" t="s">
        <v>141</v>
      </c>
      <c r="AU288" s="216" t="s">
        <v>147</v>
      </c>
      <c r="AY288" s="18" t="s">
        <v>138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147</v>
      </c>
      <c r="BK288" s="217">
        <f>ROUND(I288*H288,2)</f>
        <v>0</v>
      </c>
      <c r="BL288" s="18" t="s">
        <v>251</v>
      </c>
      <c r="BM288" s="216" t="s">
        <v>413</v>
      </c>
    </row>
    <row r="289" s="14" customFormat="1">
      <c r="A289" s="14"/>
      <c r="B289" s="234"/>
      <c r="C289" s="235"/>
      <c r="D289" s="225" t="s">
        <v>151</v>
      </c>
      <c r="E289" s="236" t="s">
        <v>19</v>
      </c>
      <c r="F289" s="237" t="s">
        <v>79</v>
      </c>
      <c r="G289" s="235"/>
      <c r="H289" s="238">
        <v>1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4" t="s">
        <v>151</v>
      </c>
      <c r="AU289" s="244" t="s">
        <v>147</v>
      </c>
      <c r="AV289" s="14" t="s">
        <v>147</v>
      </c>
      <c r="AW289" s="14" t="s">
        <v>33</v>
      </c>
      <c r="AX289" s="14" t="s">
        <v>79</v>
      </c>
      <c r="AY289" s="244" t="s">
        <v>138</v>
      </c>
    </row>
    <row r="290" s="2" customFormat="1" ht="37.8" customHeight="1">
      <c r="A290" s="39"/>
      <c r="B290" s="40"/>
      <c r="C290" s="205" t="s">
        <v>414</v>
      </c>
      <c r="D290" s="205" t="s">
        <v>141</v>
      </c>
      <c r="E290" s="206" t="s">
        <v>415</v>
      </c>
      <c r="F290" s="207" t="s">
        <v>416</v>
      </c>
      <c r="G290" s="208" t="s">
        <v>407</v>
      </c>
      <c r="H290" s="209">
        <v>7</v>
      </c>
      <c r="I290" s="210"/>
      <c r="J290" s="211">
        <f>ROUND(I290*H290,2)</f>
        <v>0</v>
      </c>
      <c r="K290" s="207" t="s">
        <v>408</v>
      </c>
      <c r="L290" s="45"/>
      <c r="M290" s="212" t="s">
        <v>19</v>
      </c>
      <c r="N290" s="213" t="s">
        <v>43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251</v>
      </c>
      <c r="AT290" s="216" t="s">
        <v>141</v>
      </c>
      <c r="AU290" s="216" t="s">
        <v>147</v>
      </c>
      <c r="AY290" s="18" t="s">
        <v>138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147</v>
      </c>
      <c r="BK290" s="217">
        <f>ROUND(I290*H290,2)</f>
        <v>0</v>
      </c>
      <c r="BL290" s="18" t="s">
        <v>251</v>
      </c>
      <c r="BM290" s="216" t="s">
        <v>417</v>
      </c>
    </row>
    <row r="291" s="13" customFormat="1">
      <c r="A291" s="13"/>
      <c r="B291" s="223"/>
      <c r="C291" s="224"/>
      <c r="D291" s="225" t="s">
        <v>151</v>
      </c>
      <c r="E291" s="226" t="s">
        <v>19</v>
      </c>
      <c r="F291" s="227" t="s">
        <v>403</v>
      </c>
      <c r="G291" s="224"/>
      <c r="H291" s="226" t="s">
        <v>19</v>
      </c>
      <c r="I291" s="228"/>
      <c r="J291" s="224"/>
      <c r="K291" s="224"/>
      <c r="L291" s="229"/>
      <c r="M291" s="230"/>
      <c r="N291" s="231"/>
      <c r="O291" s="231"/>
      <c r="P291" s="231"/>
      <c r="Q291" s="231"/>
      <c r="R291" s="231"/>
      <c r="S291" s="231"/>
      <c r="T291" s="23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3" t="s">
        <v>151</v>
      </c>
      <c r="AU291" s="233" t="s">
        <v>147</v>
      </c>
      <c r="AV291" s="13" t="s">
        <v>79</v>
      </c>
      <c r="AW291" s="13" t="s">
        <v>33</v>
      </c>
      <c r="AX291" s="13" t="s">
        <v>71</v>
      </c>
      <c r="AY291" s="233" t="s">
        <v>138</v>
      </c>
    </row>
    <row r="292" s="14" customFormat="1">
      <c r="A292" s="14"/>
      <c r="B292" s="234"/>
      <c r="C292" s="235"/>
      <c r="D292" s="225" t="s">
        <v>151</v>
      </c>
      <c r="E292" s="236" t="s">
        <v>19</v>
      </c>
      <c r="F292" s="237" t="s">
        <v>188</v>
      </c>
      <c r="G292" s="235"/>
      <c r="H292" s="238">
        <v>7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4" t="s">
        <v>151</v>
      </c>
      <c r="AU292" s="244" t="s">
        <v>147</v>
      </c>
      <c r="AV292" s="14" t="s">
        <v>147</v>
      </c>
      <c r="AW292" s="14" t="s">
        <v>33</v>
      </c>
      <c r="AX292" s="14" t="s">
        <v>79</v>
      </c>
      <c r="AY292" s="244" t="s">
        <v>138</v>
      </c>
    </row>
    <row r="293" s="2" customFormat="1" ht="24.15" customHeight="1">
      <c r="A293" s="39"/>
      <c r="B293" s="40"/>
      <c r="C293" s="205" t="s">
        <v>418</v>
      </c>
      <c r="D293" s="205" t="s">
        <v>141</v>
      </c>
      <c r="E293" s="206" t="s">
        <v>419</v>
      </c>
      <c r="F293" s="207" t="s">
        <v>420</v>
      </c>
      <c r="G293" s="208" t="s">
        <v>330</v>
      </c>
      <c r="H293" s="209">
        <v>0.22900000000000001</v>
      </c>
      <c r="I293" s="210"/>
      <c r="J293" s="211">
        <f>ROUND(I293*H293,2)</f>
        <v>0</v>
      </c>
      <c r="K293" s="207" t="s">
        <v>145</v>
      </c>
      <c r="L293" s="45"/>
      <c r="M293" s="212" t="s">
        <v>19</v>
      </c>
      <c r="N293" s="213" t="s">
        <v>43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251</v>
      </c>
      <c r="AT293" s="216" t="s">
        <v>141</v>
      </c>
      <c r="AU293" s="216" t="s">
        <v>147</v>
      </c>
      <c r="AY293" s="18" t="s">
        <v>138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147</v>
      </c>
      <c r="BK293" s="217">
        <f>ROUND(I293*H293,2)</f>
        <v>0</v>
      </c>
      <c r="BL293" s="18" t="s">
        <v>251</v>
      </c>
      <c r="BM293" s="216" t="s">
        <v>421</v>
      </c>
    </row>
    <row r="294" s="2" customFormat="1">
      <c r="A294" s="39"/>
      <c r="B294" s="40"/>
      <c r="C294" s="41"/>
      <c r="D294" s="218" t="s">
        <v>149</v>
      </c>
      <c r="E294" s="41"/>
      <c r="F294" s="219" t="s">
        <v>422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149</v>
      </c>
      <c r="AU294" s="18" t="s">
        <v>147</v>
      </c>
    </row>
    <row r="295" s="2" customFormat="1" ht="24.15" customHeight="1">
      <c r="A295" s="39"/>
      <c r="B295" s="40"/>
      <c r="C295" s="205" t="s">
        <v>423</v>
      </c>
      <c r="D295" s="205" t="s">
        <v>141</v>
      </c>
      <c r="E295" s="206" t="s">
        <v>424</v>
      </c>
      <c r="F295" s="207" t="s">
        <v>425</v>
      </c>
      <c r="G295" s="208" t="s">
        <v>330</v>
      </c>
      <c r="H295" s="209">
        <v>0.22900000000000001</v>
      </c>
      <c r="I295" s="210"/>
      <c r="J295" s="211">
        <f>ROUND(I295*H295,2)</f>
        <v>0</v>
      </c>
      <c r="K295" s="207" t="s">
        <v>145</v>
      </c>
      <c r="L295" s="45"/>
      <c r="M295" s="212" t="s">
        <v>19</v>
      </c>
      <c r="N295" s="213" t="s">
        <v>43</v>
      </c>
      <c r="O295" s="85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251</v>
      </c>
      <c r="AT295" s="216" t="s">
        <v>141</v>
      </c>
      <c r="AU295" s="216" t="s">
        <v>147</v>
      </c>
      <c r="AY295" s="18" t="s">
        <v>138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147</v>
      </c>
      <c r="BK295" s="217">
        <f>ROUND(I295*H295,2)</f>
        <v>0</v>
      </c>
      <c r="BL295" s="18" t="s">
        <v>251</v>
      </c>
      <c r="BM295" s="216" t="s">
        <v>426</v>
      </c>
    </row>
    <row r="296" s="2" customFormat="1">
      <c r="A296" s="39"/>
      <c r="B296" s="40"/>
      <c r="C296" s="41"/>
      <c r="D296" s="218" t="s">
        <v>149</v>
      </c>
      <c r="E296" s="41"/>
      <c r="F296" s="219" t="s">
        <v>427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149</v>
      </c>
      <c r="AU296" s="18" t="s">
        <v>147</v>
      </c>
    </row>
    <row r="297" s="2" customFormat="1" ht="24.15" customHeight="1">
      <c r="A297" s="39"/>
      <c r="B297" s="40"/>
      <c r="C297" s="205" t="s">
        <v>428</v>
      </c>
      <c r="D297" s="205" t="s">
        <v>141</v>
      </c>
      <c r="E297" s="206" t="s">
        <v>429</v>
      </c>
      <c r="F297" s="207" t="s">
        <v>430</v>
      </c>
      <c r="G297" s="208" t="s">
        <v>330</v>
      </c>
      <c r="H297" s="209">
        <v>0.22900000000000001</v>
      </c>
      <c r="I297" s="210"/>
      <c r="J297" s="211">
        <f>ROUND(I297*H297,2)</f>
        <v>0</v>
      </c>
      <c r="K297" s="207" t="s">
        <v>145</v>
      </c>
      <c r="L297" s="45"/>
      <c r="M297" s="212" t="s">
        <v>19</v>
      </c>
      <c r="N297" s="213" t="s">
        <v>43</v>
      </c>
      <c r="O297" s="85"/>
      <c r="P297" s="214">
        <f>O297*H297</f>
        <v>0</v>
      </c>
      <c r="Q297" s="214">
        <v>0</v>
      </c>
      <c r="R297" s="214">
        <f>Q297*H297</f>
        <v>0</v>
      </c>
      <c r="S297" s="214">
        <v>0</v>
      </c>
      <c r="T297" s="21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6" t="s">
        <v>251</v>
      </c>
      <c r="AT297" s="216" t="s">
        <v>141</v>
      </c>
      <c r="AU297" s="216" t="s">
        <v>147</v>
      </c>
      <c r="AY297" s="18" t="s">
        <v>138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147</v>
      </c>
      <c r="BK297" s="217">
        <f>ROUND(I297*H297,2)</f>
        <v>0</v>
      </c>
      <c r="BL297" s="18" t="s">
        <v>251</v>
      </c>
      <c r="BM297" s="216" t="s">
        <v>431</v>
      </c>
    </row>
    <row r="298" s="2" customFormat="1">
      <c r="A298" s="39"/>
      <c r="B298" s="40"/>
      <c r="C298" s="41"/>
      <c r="D298" s="218" t="s">
        <v>149</v>
      </c>
      <c r="E298" s="41"/>
      <c r="F298" s="219" t="s">
        <v>432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149</v>
      </c>
      <c r="AU298" s="18" t="s">
        <v>147</v>
      </c>
    </row>
    <row r="299" s="2" customFormat="1" ht="33" customHeight="1">
      <c r="A299" s="39"/>
      <c r="B299" s="40"/>
      <c r="C299" s="205" t="s">
        <v>433</v>
      </c>
      <c r="D299" s="205" t="s">
        <v>141</v>
      </c>
      <c r="E299" s="206" t="s">
        <v>434</v>
      </c>
      <c r="F299" s="207" t="s">
        <v>435</v>
      </c>
      <c r="G299" s="208" t="s">
        <v>330</v>
      </c>
      <c r="H299" s="209">
        <v>4.5800000000000001</v>
      </c>
      <c r="I299" s="210"/>
      <c r="J299" s="211">
        <f>ROUND(I299*H299,2)</f>
        <v>0</v>
      </c>
      <c r="K299" s="207" t="s">
        <v>145</v>
      </c>
      <c r="L299" s="45"/>
      <c r="M299" s="212" t="s">
        <v>19</v>
      </c>
      <c r="N299" s="213" t="s">
        <v>43</v>
      </c>
      <c r="O299" s="85"/>
      <c r="P299" s="214">
        <f>O299*H299</f>
        <v>0</v>
      </c>
      <c r="Q299" s="214">
        <v>0</v>
      </c>
      <c r="R299" s="214">
        <f>Q299*H299</f>
        <v>0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251</v>
      </c>
      <c r="AT299" s="216" t="s">
        <v>141</v>
      </c>
      <c r="AU299" s="216" t="s">
        <v>147</v>
      </c>
      <c r="AY299" s="18" t="s">
        <v>138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147</v>
      </c>
      <c r="BK299" s="217">
        <f>ROUND(I299*H299,2)</f>
        <v>0</v>
      </c>
      <c r="BL299" s="18" t="s">
        <v>251</v>
      </c>
      <c r="BM299" s="216" t="s">
        <v>436</v>
      </c>
    </row>
    <row r="300" s="2" customFormat="1">
      <c r="A300" s="39"/>
      <c r="B300" s="40"/>
      <c r="C300" s="41"/>
      <c r="D300" s="218" t="s">
        <v>149</v>
      </c>
      <c r="E300" s="41"/>
      <c r="F300" s="219" t="s">
        <v>437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149</v>
      </c>
      <c r="AU300" s="18" t="s">
        <v>147</v>
      </c>
    </row>
    <row r="301" s="14" customFormat="1">
      <c r="A301" s="14"/>
      <c r="B301" s="234"/>
      <c r="C301" s="235"/>
      <c r="D301" s="225" t="s">
        <v>151</v>
      </c>
      <c r="E301" s="235"/>
      <c r="F301" s="237" t="s">
        <v>438</v>
      </c>
      <c r="G301" s="235"/>
      <c r="H301" s="238">
        <v>4.5800000000000001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4" t="s">
        <v>151</v>
      </c>
      <c r="AU301" s="244" t="s">
        <v>147</v>
      </c>
      <c r="AV301" s="14" t="s">
        <v>147</v>
      </c>
      <c r="AW301" s="14" t="s">
        <v>4</v>
      </c>
      <c r="AX301" s="14" t="s">
        <v>79</v>
      </c>
      <c r="AY301" s="244" t="s">
        <v>138</v>
      </c>
    </row>
    <row r="302" s="12" customFormat="1" ht="22.8" customHeight="1">
      <c r="A302" s="12"/>
      <c r="B302" s="189"/>
      <c r="C302" s="190"/>
      <c r="D302" s="191" t="s">
        <v>70</v>
      </c>
      <c r="E302" s="203" t="s">
        <v>439</v>
      </c>
      <c r="F302" s="203" t="s">
        <v>440</v>
      </c>
      <c r="G302" s="190"/>
      <c r="H302" s="190"/>
      <c r="I302" s="193"/>
      <c r="J302" s="204">
        <f>BK302</f>
        <v>0</v>
      </c>
      <c r="K302" s="190"/>
      <c r="L302" s="195"/>
      <c r="M302" s="196"/>
      <c r="N302" s="197"/>
      <c r="O302" s="197"/>
      <c r="P302" s="198">
        <f>SUM(P303:P309)</f>
        <v>0</v>
      </c>
      <c r="Q302" s="197"/>
      <c r="R302" s="198">
        <f>SUM(R303:R309)</f>
        <v>0.070000000000000007</v>
      </c>
      <c r="S302" s="197"/>
      <c r="T302" s="199">
        <f>SUM(T303:T309)</f>
        <v>0.0010499999999999999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0" t="s">
        <v>147</v>
      </c>
      <c r="AT302" s="201" t="s">
        <v>70</v>
      </c>
      <c r="AU302" s="201" t="s">
        <v>79</v>
      </c>
      <c r="AY302" s="200" t="s">
        <v>138</v>
      </c>
      <c r="BK302" s="202">
        <f>SUM(BK303:BK309)</f>
        <v>0</v>
      </c>
    </row>
    <row r="303" s="2" customFormat="1" ht="16.5" customHeight="1">
      <c r="A303" s="39"/>
      <c r="B303" s="40"/>
      <c r="C303" s="205" t="s">
        <v>441</v>
      </c>
      <c r="D303" s="205" t="s">
        <v>141</v>
      </c>
      <c r="E303" s="206" t="s">
        <v>442</v>
      </c>
      <c r="F303" s="207" t="s">
        <v>443</v>
      </c>
      <c r="G303" s="208" t="s">
        <v>226</v>
      </c>
      <c r="H303" s="209">
        <v>7</v>
      </c>
      <c r="I303" s="210"/>
      <c r="J303" s="211">
        <f>ROUND(I303*H303,2)</f>
        <v>0</v>
      </c>
      <c r="K303" s="207" t="s">
        <v>145</v>
      </c>
      <c r="L303" s="45"/>
      <c r="M303" s="212" t="s">
        <v>19</v>
      </c>
      <c r="N303" s="213" t="s">
        <v>43</v>
      </c>
      <c r="O303" s="85"/>
      <c r="P303" s="214">
        <f>O303*H303</f>
        <v>0</v>
      </c>
      <c r="Q303" s="214">
        <v>0</v>
      </c>
      <c r="R303" s="214">
        <f>Q303*H303</f>
        <v>0</v>
      </c>
      <c r="S303" s="214">
        <v>0.00014999999999999999</v>
      </c>
      <c r="T303" s="215">
        <f>S303*H303</f>
        <v>0.0010499999999999999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251</v>
      </c>
      <c r="AT303" s="216" t="s">
        <v>141</v>
      </c>
      <c r="AU303" s="216" t="s">
        <v>147</v>
      </c>
      <c r="AY303" s="18" t="s">
        <v>138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147</v>
      </c>
      <c r="BK303" s="217">
        <f>ROUND(I303*H303,2)</f>
        <v>0</v>
      </c>
      <c r="BL303" s="18" t="s">
        <v>251</v>
      </c>
      <c r="BM303" s="216" t="s">
        <v>444</v>
      </c>
    </row>
    <row r="304" s="2" customFormat="1">
      <c r="A304" s="39"/>
      <c r="B304" s="40"/>
      <c r="C304" s="41"/>
      <c r="D304" s="218" t="s">
        <v>149</v>
      </c>
      <c r="E304" s="41"/>
      <c r="F304" s="219" t="s">
        <v>445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149</v>
      </c>
      <c r="AU304" s="18" t="s">
        <v>147</v>
      </c>
    </row>
    <row r="305" s="13" customFormat="1">
      <c r="A305" s="13"/>
      <c r="B305" s="223"/>
      <c r="C305" s="224"/>
      <c r="D305" s="225" t="s">
        <v>151</v>
      </c>
      <c r="E305" s="226" t="s">
        <v>19</v>
      </c>
      <c r="F305" s="227" t="s">
        <v>446</v>
      </c>
      <c r="G305" s="224"/>
      <c r="H305" s="226" t="s">
        <v>19</v>
      </c>
      <c r="I305" s="228"/>
      <c r="J305" s="224"/>
      <c r="K305" s="224"/>
      <c r="L305" s="229"/>
      <c r="M305" s="230"/>
      <c r="N305" s="231"/>
      <c r="O305" s="231"/>
      <c r="P305" s="231"/>
      <c r="Q305" s="231"/>
      <c r="R305" s="231"/>
      <c r="S305" s="231"/>
      <c r="T305" s="23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3" t="s">
        <v>151</v>
      </c>
      <c r="AU305" s="233" t="s">
        <v>147</v>
      </c>
      <c r="AV305" s="13" t="s">
        <v>79</v>
      </c>
      <c r="AW305" s="13" t="s">
        <v>33</v>
      </c>
      <c r="AX305" s="13" t="s">
        <v>71</v>
      </c>
      <c r="AY305" s="233" t="s">
        <v>138</v>
      </c>
    </row>
    <row r="306" s="14" customFormat="1">
      <c r="A306" s="14"/>
      <c r="B306" s="234"/>
      <c r="C306" s="235"/>
      <c r="D306" s="225" t="s">
        <v>151</v>
      </c>
      <c r="E306" s="236" t="s">
        <v>19</v>
      </c>
      <c r="F306" s="237" t="s">
        <v>188</v>
      </c>
      <c r="G306" s="235"/>
      <c r="H306" s="238">
        <v>7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4" t="s">
        <v>151</v>
      </c>
      <c r="AU306" s="244" t="s">
        <v>147</v>
      </c>
      <c r="AV306" s="14" t="s">
        <v>147</v>
      </c>
      <c r="AW306" s="14" t="s">
        <v>33</v>
      </c>
      <c r="AX306" s="14" t="s">
        <v>79</v>
      </c>
      <c r="AY306" s="244" t="s">
        <v>138</v>
      </c>
    </row>
    <row r="307" s="2" customFormat="1" ht="24.15" customHeight="1">
      <c r="A307" s="39"/>
      <c r="B307" s="40"/>
      <c r="C307" s="205" t="s">
        <v>447</v>
      </c>
      <c r="D307" s="205" t="s">
        <v>141</v>
      </c>
      <c r="E307" s="206" t="s">
        <v>448</v>
      </c>
      <c r="F307" s="207" t="s">
        <v>449</v>
      </c>
      <c r="G307" s="208" t="s">
        <v>407</v>
      </c>
      <c r="H307" s="209">
        <v>7</v>
      </c>
      <c r="I307" s="210"/>
      <c r="J307" s="211">
        <f>ROUND(I307*H307,2)</f>
        <v>0</v>
      </c>
      <c r="K307" s="207" t="s">
        <v>408</v>
      </c>
      <c r="L307" s="45"/>
      <c r="M307" s="212" t="s">
        <v>19</v>
      </c>
      <c r="N307" s="213" t="s">
        <v>43</v>
      </c>
      <c r="O307" s="85"/>
      <c r="P307" s="214">
        <f>O307*H307</f>
        <v>0</v>
      </c>
      <c r="Q307" s="214">
        <v>0.01</v>
      </c>
      <c r="R307" s="214">
        <f>Q307*H307</f>
        <v>0.070000000000000007</v>
      </c>
      <c r="S307" s="214">
        <v>0</v>
      </c>
      <c r="T307" s="21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6" t="s">
        <v>251</v>
      </c>
      <c r="AT307" s="216" t="s">
        <v>141</v>
      </c>
      <c r="AU307" s="216" t="s">
        <v>147</v>
      </c>
      <c r="AY307" s="18" t="s">
        <v>138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147</v>
      </c>
      <c r="BK307" s="217">
        <f>ROUND(I307*H307,2)</f>
        <v>0</v>
      </c>
      <c r="BL307" s="18" t="s">
        <v>251</v>
      </c>
      <c r="BM307" s="216" t="s">
        <v>450</v>
      </c>
    </row>
    <row r="308" s="13" customFormat="1">
      <c r="A308" s="13"/>
      <c r="B308" s="223"/>
      <c r="C308" s="224"/>
      <c r="D308" s="225" t="s">
        <v>151</v>
      </c>
      <c r="E308" s="226" t="s">
        <v>19</v>
      </c>
      <c r="F308" s="227" t="s">
        <v>446</v>
      </c>
      <c r="G308" s="224"/>
      <c r="H308" s="226" t="s">
        <v>19</v>
      </c>
      <c r="I308" s="228"/>
      <c r="J308" s="224"/>
      <c r="K308" s="224"/>
      <c r="L308" s="229"/>
      <c r="M308" s="230"/>
      <c r="N308" s="231"/>
      <c r="O308" s="231"/>
      <c r="P308" s="231"/>
      <c r="Q308" s="231"/>
      <c r="R308" s="231"/>
      <c r="S308" s="231"/>
      <c r="T308" s="23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3" t="s">
        <v>151</v>
      </c>
      <c r="AU308" s="233" t="s">
        <v>147</v>
      </c>
      <c r="AV308" s="13" t="s">
        <v>79</v>
      </c>
      <c r="AW308" s="13" t="s">
        <v>33</v>
      </c>
      <c r="AX308" s="13" t="s">
        <v>71</v>
      </c>
      <c r="AY308" s="233" t="s">
        <v>138</v>
      </c>
    </row>
    <row r="309" s="14" customFormat="1">
      <c r="A309" s="14"/>
      <c r="B309" s="234"/>
      <c r="C309" s="235"/>
      <c r="D309" s="225" t="s">
        <v>151</v>
      </c>
      <c r="E309" s="236" t="s">
        <v>19</v>
      </c>
      <c r="F309" s="237" t="s">
        <v>188</v>
      </c>
      <c r="G309" s="235"/>
      <c r="H309" s="238">
        <v>7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4" t="s">
        <v>151</v>
      </c>
      <c r="AU309" s="244" t="s">
        <v>147</v>
      </c>
      <c r="AV309" s="14" t="s">
        <v>147</v>
      </c>
      <c r="AW309" s="14" t="s">
        <v>33</v>
      </c>
      <c r="AX309" s="14" t="s">
        <v>79</v>
      </c>
      <c r="AY309" s="244" t="s">
        <v>138</v>
      </c>
    </row>
    <row r="310" s="12" customFormat="1" ht="22.8" customHeight="1">
      <c r="A310" s="12"/>
      <c r="B310" s="189"/>
      <c r="C310" s="190"/>
      <c r="D310" s="191" t="s">
        <v>70</v>
      </c>
      <c r="E310" s="203" t="s">
        <v>451</v>
      </c>
      <c r="F310" s="203" t="s">
        <v>452</v>
      </c>
      <c r="G310" s="190"/>
      <c r="H310" s="190"/>
      <c r="I310" s="193"/>
      <c r="J310" s="204">
        <f>BK310</f>
        <v>0</v>
      </c>
      <c r="K310" s="190"/>
      <c r="L310" s="195"/>
      <c r="M310" s="196"/>
      <c r="N310" s="197"/>
      <c r="O310" s="197"/>
      <c r="P310" s="198">
        <f>SUM(P311:P337)</f>
        <v>0</v>
      </c>
      <c r="Q310" s="197"/>
      <c r="R310" s="198">
        <f>SUM(R311:R337)</f>
        <v>1.7120000000000002</v>
      </c>
      <c r="S310" s="197"/>
      <c r="T310" s="199">
        <f>SUM(T311:T337)</f>
        <v>0.16800000000000001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0" t="s">
        <v>147</v>
      </c>
      <c r="AT310" s="201" t="s">
        <v>70</v>
      </c>
      <c r="AU310" s="201" t="s">
        <v>79</v>
      </c>
      <c r="AY310" s="200" t="s">
        <v>138</v>
      </c>
      <c r="BK310" s="202">
        <f>SUM(BK311:BK337)</f>
        <v>0</v>
      </c>
    </row>
    <row r="311" s="2" customFormat="1" ht="24.15" customHeight="1">
      <c r="A311" s="39"/>
      <c r="B311" s="40"/>
      <c r="C311" s="205" t="s">
        <v>453</v>
      </c>
      <c r="D311" s="205" t="s">
        <v>141</v>
      </c>
      <c r="E311" s="206" t="s">
        <v>454</v>
      </c>
      <c r="F311" s="207" t="s">
        <v>455</v>
      </c>
      <c r="G311" s="208" t="s">
        <v>226</v>
      </c>
      <c r="H311" s="209">
        <v>7</v>
      </c>
      <c r="I311" s="210"/>
      <c r="J311" s="211">
        <f>ROUND(I311*H311,2)</f>
        <v>0</v>
      </c>
      <c r="K311" s="207" t="s">
        <v>145</v>
      </c>
      <c r="L311" s="45"/>
      <c r="M311" s="212" t="s">
        <v>19</v>
      </c>
      <c r="N311" s="213" t="s">
        <v>43</v>
      </c>
      <c r="O311" s="85"/>
      <c r="P311" s="214">
        <f>O311*H311</f>
        <v>0</v>
      </c>
      <c r="Q311" s="214">
        <v>0</v>
      </c>
      <c r="R311" s="214">
        <f>Q311*H311</f>
        <v>0</v>
      </c>
      <c r="S311" s="214">
        <v>0</v>
      </c>
      <c r="T311" s="21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6" t="s">
        <v>251</v>
      </c>
      <c r="AT311" s="216" t="s">
        <v>141</v>
      </c>
      <c r="AU311" s="216" t="s">
        <v>147</v>
      </c>
      <c r="AY311" s="18" t="s">
        <v>138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147</v>
      </c>
      <c r="BK311" s="217">
        <f>ROUND(I311*H311,2)</f>
        <v>0</v>
      </c>
      <c r="BL311" s="18" t="s">
        <v>251</v>
      </c>
      <c r="BM311" s="216" t="s">
        <v>456</v>
      </c>
    </row>
    <row r="312" s="2" customFormat="1">
      <c r="A312" s="39"/>
      <c r="B312" s="40"/>
      <c r="C312" s="41"/>
      <c r="D312" s="218" t="s">
        <v>149</v>
      </c>
      <c r="E312" s="41"/>
      <c r="F312" s="219" t="s">
        <v>457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149</v>
      </c>
      <c r="AU312" s="18" t="s">
        <v>147</v>
      </c>
    </row>
    <row r="313" s="13" customFormat="1">
      <c r="A313" s="13"/>
      <c r="B313" s="223"/>
      <c r="C313" s="224"/>
      <c r="D313" s="225" t="s">
        <v>151</v>
      </c>
      <c r="E313" s="226" t="s">
        <v>19</v>
      </c>
      <c r="F313" s="227" t="s">
        <v>458</v>
      </c>
      <c r="G313" s="224"/>
      <c r="H313" s="226" t="s">
        <v>19</v>
      </c>
      <c r="I313" s="228"/>
      <c r="J313" s="224"/>
      <c r="K313" s="224"/>
      <c r="L313" s="229"/>
      <c r="M313" s="230"/>
      <c r="N313" s="231"/>
      <c r="O313" s="231"/>
      <c r="P313" s="231"/>
      <c r="Q313" s="231"/>
      <c r="R313" s="231"/>
      <c r="S313" s="231"/>
      <c r="T313" s="23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3" t="s">
        <v>151</v>
      </c>
      <c r="AU313" s="233" t="s">
        <v>147</v>
      </c>
      <c r="AV313" s="13" t="s">
        <v>79</v>
      </c>
      <c r="AW313" s="13" t="s">
        <v>33</v>
      </c>
      <c r="AX313" s="13" t="s">
        <v>71</v>
      </c>
      <c r="AY313" s="233" t="s">
        <v>138</v>
      </c>
    </row>
    <row r="314" s="14" customFormat="1">
      <c r="A314" s="14"/>
      <c r="B314" s="234"/>
      <c r="C314" s="235"/>
      <c r="D314" s="225" t="s">
        <v>151</v>
      </c>
      <c r="E314" s="236" t="s">
        <v>19</v>
      </c>
      <c r="F314" s="237" t="s">
        <v>188</v>
      </c>
      <c r="G314" s="235"/>
      <c r="H314" s="238">
        <v>7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4" t="s">
        <v>151</v>
      </c>
      <c r="AU314" s="244" t="s">
        <v>147</v>
      </c>
      <c r="AV314" s="14" t="s">
        <v>147</v>
      </c>
      <c r="AW314" s="14" t="s">
        <v>33</v>
      </c>
      <c r="AX314" s="14" t="s">
        <v>79</v>
      </c>
      <c r="AY314" s="244" t="s">
        <v>138</v>
      </c>
    </row>
    <row r="315" s="2" customFormat="1" ht="16.5" customHeight="1">
      <c r="A315" s="39"/>
      <c r="B315" s="40"/>
      <c r="C315" s="256" t="s">
        <v>459</v>
      </c>
      <c r="D315" s="256" t="s">
        <v>258</v>
      </c>
      <c r="E315" s="257" t="s">
        <v>460</v>
      </c>
      <c r="F315" s="258" t="s">
        <v>461</v>
      </c>
      <c r="G315" s="259" t="s">
        <v>226</v>
      </c>
      <c r="H315" s="260">
        <v>7</v>
      </c>
      <c r="I315" s="261"/>
      <c r="J315" s="262">
        <f>ROUND(I315*H315,2)</f>
        <v>0</v>
      </c>
      <c r="K315" s="258" t="s">
        <v>145</v>
      </c>
      <c r="L315" s="263"/>
      <c r="M315" s="264" t="s">
        <v>19</v>
      </c>
      <c r="N315" s="265" t="s">
        <v>43</v>
      </c>
      <c r="O315" s="85"/>
      <c r="P315" s="214">
        <f>O315*H315</f>
        <v>0</v>
      </c>
      <c r="Q315" s="214">
        <v>0.016</v>
      </c>
      <c r="R315" s="214">
        <f>Q315*H315</f>
        <v>0.112</v>
      </c>
      <c r="S315" s="214">
        <v>0</v>
      </c>
      <c r="T315" s="21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6" t="s">
        <v>351</v>
      </c>
      <c r="AT315" s="216" t="s">
        <v>258</v>
      </c>
      <c r="AU315" s="216" t="s">
        <v>147</v>
      </c>
      <c r="AY315" s="18" t="s">
        <v>138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147</v>
      </c>
      <c r="BK315" s="217">
        <f>ROUND(I315*H315,2)</f>
        <v>0</v>
      </c>
      <c r="BL315" s="18" t="s">
        <v>251</v>
      </c>
      <c r="BM315" s="216" t="s">
        <v>462</v>
      </c>
    </row>
    <row r="316" s="2" customFormat="1" ht="24.15" customHeight="1">
      <c r="A316" s="39"/>
      <c r="B316" s="40"/>
      <c r="C316" s="205" t="s">
        <v>463</v>
      </c>
      <c r="D316" s="205" t="s">
        <v>141</v>
      </c>
      <c r="E316" s="206" t="s">
        <v>464</v>
      </c>
      <c r="F316" s="207" t="s">
        <v>465</v>
      </c>
      <c r="G316" s="208" t="s">
        <v>226</v>
      </c>
      <c r="H316" s="209">
        <v>7</v>
      </c>
      <c r="I316" s="210"/>
      <c r="J316" s="211">
        <f>ROUND(I316*H316,2)</f>
        <v>0</v>
      </c>
      <c r="K316" s="207" t="s">
        <v>145</v>
      </c>
      <c r="L316" s="45"/>
      <c r="M316" s="212" t="s">
        <v>19</v>
      </c>
      <c r="N316" s="213" t="s">
        <v>43</v>
      </c>
      <c r="O316" s="85"/>
      <c r="P316" s="214">
        <f>O316*H316</f>
        <v>0</v>
      </c>
      <c r="Q316" s="214">
        <v>0</v>
      </c>
      <c r="R316" s="214">
        <f>Q316*H316</f>
        <v>0</v>
      </c>
      <c r="S316" s="214">
        <v>0.024</v>
      </c>
      <c r="T316" s="215">
        <f>S316*H316</f>
        <v>0.16800000000000001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251</v>
      </c>
      <c r="AT316" s="216" t="s">
        <v>141</v>
      </c>
      <c r="AU316" s="216" t="s">
        <v>147</v>
      </c>
      <c r="AY316" s="18" t="s">
        <v>138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147</v>
      </c>
      <c r="BK316" s="217">
        <f>ROUND(I316*H316,2)</f>
        <v>0</v>
      </c>
      <c r="BL316" s="18" t="s">
        <v>251</v>
      </c>
      <c r="BM316" s="216" t="s">
        <v>466</v>
      </c>
    </row>
    <row r="317" s="2" customFormat="1">
      <c r="A317" s="39"/>
      <c r="B317" s="40"/>
      <c r="C317" s="41"/>
      <c r="D317" s="218" t="s">
        <v>149</v>
      </c>
      <c r="E317" s="41"/>
      <c r="F317" s="219" t="s">
        <v>467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149</v>
      </c>
      <c r="AU317" s="18" t="s">
        <v>147</v>
      </c>
    </row>
    <row r="318" s="13" customFormat="1">
      <c r="A318" s="13"/>
      <c r="B318" s="223"/>
      <c r="C318" s="224"/>
      <c r="D318" s="225" t="s">
        <v>151</v>
      </c>
      <c r="E318" s="226" t="s">
        <v>19</v>
      </c>
      <c r="F318" s="227" t="s">
        <v>458</v>
      </c>
      <c r="G318" s="224"/>
      <c r="H318" s="226" t="s">
        <v>19</v>
      </c>
      <c r="I318" s="228"/>
      <c r="J318" s="224"/>
      <c r="K318" s="224"/>
      <c r="L318" s="229"/>
      <c r="M318" s="230"/>
      <c r="N318" s="231"/>
      <c r="O318" s="231"/>
      <c r="P318" s="231"/>
      <c r="Q318" s="231"/>
      <c r="R318" s="231"/>
      <c r="S318" s="231"/>
      <c r="T318" s="23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3" t="s">
        <v>151</v>
      </c>
      <c r="AU318" s="233" t="s">
        <v>147</v>
      </c>
      <c r="AV318" s="13" t="s">
        <v>79</v>
      </c>
      <c r="AW318" s="13" t="s">
        <v>33</v>
      </c>
      <c r="AX318" s="13" t="s">
        <v>71</v>
      </c>
      <c r="AY318" s="233" t="s">
        <v>138</v>
      </c>
    </row>
    <row r="319" s="14" customFormat="1">
      <c r="A319" s="14"/>
      <c r="B319" s="234"/>
      <c r="C319" s="235"/>
      <c r="D319" s="225" t="s">
        <v>151</v>
      </c>
      <c r="E319" s="236" t="s">
        <v>19</v>
      </c>
      <c r="F319" s="237" t="s">
        <v>188</v>
      </c>
      <c r="G319" s="235"/>
      <c r="H319" s="238">
        <v>7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4" t="s">
        <v>151</v>
      </c>
      <c r="AU319" s="244" t="s">
        <v>147</v>
      </c>
      <c r="AV319" s="14" t="s">
        <v>147</v>
      </c>
      <c r="AW319" s="14" t="s">
        <v>33</v>
      </c>
      <c r="AX319" s="14" t="s">
        <v>79</v>
      </c>
      <c r="AY319" s="244" t="s">
        <v>138</v>
      </c>
    </row>
    <row r="320" s="2" customFormat="1" ht="37.8" customHeight="1">
      <c r="A320" s="39"/>
      <c r="B320" s="40"/>
      <c r="C320" s="205" t="s">
        <v>468</v>
      </c>
      <c r="D320" s="205" t="s">
        <v>141</v>
      </c>
      <c r="E320" s="206" t="s">
        <v>469</v>
      </c>
      <c r="F320" s="207" t="s">
        <v>470</v>
      </c>
      <c r="G320" s="208" t="s">
        <v>407</v>
      </c>
      <c r="H320" s="209">
        <v>5</v>
      </c>
      <c r="I320" s="210"/>
      <c r="J320" s="211">
        <f>ROUND(I320*H320,2)</f>
        <v>0</v>
      </c>
      <c r="K320" s="207" t="s">
        <v>408</v>
      </c>
      <c r="L320" s="45"/>
      <c r="M320" s="212" t="s">
        <v>19</v>
      </c>
      <c r="N320" s="213" t="s">
        <v>43</v>
      </c>
      <c r="O320" s="85"/>
      <c r="P320" s="214">
        <f>O320*H320</f>
        <v>0</v>
      </c>
      <c r="Q320" s="214">
        <v>0.25</v>
      </c>
      <c r="R320" s="214">
        <f>Q320*H320</f>
        <v>1.25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251</v>
      </c>
      <c r="AT320" s="216" t="s">
        <v>141</v>
      </c>
      <c r="AU320" s="216" t="s">
        <v>147</v>
      </c>
      <c r="AY320" s="18" t="s">
        <v>138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147</v>
      </c>
      <c r="BK320" s="217">
        <f>ROUND(I320*H320,2)</f>
        <v>0</v>
      </c>
      <c r="BL320" s="18" t="s">
        <v>251</v>
      </c>
      <c r="BM320" s="216" t="s">
        <v>471</v>
      </c>
    </row>
    <row r="321" s="13" customFormat="1">
      <c r="A321" s="13"/>
      <c r="B321" s="223"/>
      <c r="C321" s="224"/>
      <c r="D321" s="225" t="s">
        <v>151</v>
      </c>
      <c r="E321" s="226" t="s">
        <v>19</v>
      </c>
      <c r="F321" s="227" t="s">
        <v>472</v>
      </c>
      <c r="G321" s="224"/>
      <c r="H321" s="226" t="s">
        <v>19</v>
      </c>
      <c r="I321" s="228"/>
      <c r="J321" s="224"/>
      <c r="K321" s="224"/>
      <c r="L321" s="229"/>
      <c r="M321" s="230"/>
      <c r="N321" s="231"/>
      <c r="O321" s="231"/>
      <c r="P321" s="231"/>
      <c r="Q321" s="231"/>
      <c r="R321" s="231"/>
      <c r="S321" s="231"/>
      <c r="T321" s="23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3" t="s">
        <v>151</v>
      </c>
      <c r="AU321" s="233" t="s">
        <v>147</v>
      </c>
      <c r="AV321" s="13" t="s">
        <v>79</v>
      </c>
      <c r="AW321" s="13" t="s">
        <v>33</v>
      </c>
      <c r="AX321" s="13" t="s">
        <v>71</v>
      </c>
      <c r="AY321" s="233" t="s">
        <v>138</v>
      </c>
    </row>
    <row r="322" s="14" customFormat="1">
      <c r="A322" s="14"/>
      <c r="B322" s="234"/>
      <c r="C322" s="235"/>
      <c r="D322" s="225" t="s">
        <v>151</v>
      </c>
      <c r="E322" s="236" t="s">
        <v>19</v>
      </c>
      <c r="F322" s="237" t="s">
        <v>177</v>
      </c>
      <c r="G322" s="235"/>
      <c r="H322" s="238">
        <v>5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4" t="s">
        <v>151</v>
      </c>
      <c r="AU322" s="244" t="s">
        <v>147</v>
      </c>
      <c r="AV322" s="14" t="s">
        <v>147</v>
      </c>
      <c r="AW322" s="14" t="s">
        <v>33</v>
      </c>
      <c r="AX322" s="14" t="s">
        <v>79</v>
      </c>
      <c r="AY322" s="244" t="s">
        <v>138</v>
      </c>
    </row>
    <row r="323" s="2" customFormat="1" ht="24.15" customHeight="1">
      <c r="A323" s="39"/>
      <c r="B323" s="40"/>
      <c r="C323" s="205" t="s">
        <v>473</v>
      </c>
      <c r="D323" s="205" t="s">
        <v>141</v>
      </c>
      <c r="E323" s="206" t="s">
        <v>474</v>
      </c>
      <c r="F323" s="207" t="s">
        <v>475</v>
      </c>
      <c r="G323" s="208" t="s">
        <v>407</v>
      </c>
      <c r="H323" s="209">
        <v>5</v>
      </c>
      <c r="I323" s="210"/>
      <c r="J323" s="211">
        <f>ROUND(I323*H323,2)</f>
        <v>0</v>
      </c>
      <c r="K323" s="207" t="s">
        <v>408</v>
      </c>
      <c r="L323" s="45"/>
      <c r="M323" s="212" t="s">
        <v>19</v>
      </c>
      <c r="N323" s="213" t="s">
        <v>43</v>
      </c>
      <c r="O323" s="85"/>
      <c r="P323" s="214">
        <f>O323*H323</f>
        <v>0</v>
      </c>
      <c r="Q323" s="214">
        <v>0.050000000000000003</v>
      </c>
      <c r="R323" s="214">
        <f>Q323*H323</f>
        <v>0.25</v>
      </c>
      <c r="S323" s="214">
        <v>0</v>
      </c>
      <c r="T323" s="21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6" t="s">
        <v>251</v>
      </c>
      <c r="AT323" s="216" t="s">
        <v>141</v>
      </c>
      <c r="AU323" s="216" t="s">
        <v>147</v>
      </c>
      <c r="AY323" s="18" t="s">
        <v>138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147</v>
      </c>
      <c r="BK323" s="217">
        <f>ROUND(I323*H323,2)</f>
        <v>0</v>
      </c>
      <c r="BL323" s="18" t="s">
        <v>251</v>
      </c>
      <c r="BM323" s="216" t="s">
        <v>476</v>
      </c>
    </row>
    <row r="324" s="13" customFormat="1">
      <c r="A324" s="13"/>
      <c r="B324" s="223"/>
      <c r="C324" s="224"/>
      <c r="D324" s="225" t="s">
        <v>151</v>
      </c>
      <c r="E324" s="226" t="s">
        <v>19</v>
      </c>
      <c r="F324" s="227" t="s">
        <v>477</v>
      </c>
      <c r="G324" s="224"/>
      <c r="H324" s="226" t="s">
        <v>19</v>
      </c>
      <c r="I324" s="228"/>
      <c r="J324" s="224"/>
      <c r="K324" s="224"/>
      <c r="L324" s="229"/>
      <c r="M324" s="230"/>
      <c r="N324" s="231"/>
      <c r="O324" s="231"/>
      <c r="P324" s="231"/>
      <c r="Q324" s="231"/>
      <c r="R324" s="231"/>
      <c r="S324" s="231"/>
      <c r="T324" s="23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3" t="s">
        <v>151</v>
      </c>
      <c r="AU324" s="233" t="s">
        <v>147</v>
      </c>
      <c r="AV324" s="13" t="s">
        <v>79</v>
      </c>
      <c r="AW324" s="13" t="s">
        <v>33</v>
      </c>
      <c r="AX324" s="13" t="s">
        <v>71</v>
      </c>
      <c r="AY324" s="233" t="s">
        <v>138</v>
      </c>
    </row>
    <row r="325" s="14" customFormat="1">
      <c r="A325" s="14"/>
      <c r="B325" s="234"/>
      <c r="C325" s="235"/>
      <c r="D325" s="225" t="s">
        <v>151</v>
      </c>
      <c r="E325" s="236" t="s">
        <v>19</v>
      </c>
      <c r="F325" s="237" t="s">
        <v>177</v>
      </c>
      <c r="G325" s="235"/>
      <c r="H325" s="238">
        <v>5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4" t="s">
        <v>151</v>
      </c>
      <c r="AU325" s="244" t="s">
        <v>147</v>
      </c>
      <c r="AV325" s="14" t="s">
        <v>147</v>
      </c>
      <c r="AW325" s="14" t="s">
        <v>33</v>
      </c>
      <c r="AX325" s="14" t="s">
        <v>79</v>
      </c>
      <c r="AY325" s="244" t="s">
        <v>138</v>
      </c>
    </row>
    <row r="326" s="2" customFormat="1" ht="24.15" customHeight="1">
      <c r="A326" s="39"/>
      <c r="B326" s="40"/>
      <c r="C326" s="205" t="s">
        <v>478</v>
      </c>
      <c r="D326" s="205" t="s">
        <v>141</v>
      </c>
      <c r="E326" s="206" t="s">
        <v>479</v>
      </c>
      <c r="F326" s="207" t="s">
        <v>480</v>
      </c>
      <c r="G326" s="208" t="s">
        <v>407</v>
      </c>
      <c r="H326" s="209">
        <v>5</v>
      </c>
      <c r="I326" s="210"/>
      <c r="J326" s="211">
        <f>ROUND(I326*H326,2)</f>
        <v>0</v>
      </c>
      <c r="K326" s="207" t="s">
        <v>408</v>
      </c>
      <c r="L326" s="45"/>
      <c r="M326" s="212" t="s">
        <v>19</v>
      </c>
      <c r="N326" s="213" t="s">
        <v>43</v>
      </c>
      <c r="O326" s="85"/>
      <c r="P326" s="214">
        <f>O326*H326</f>
        <v>0</v>
      </c>
      <c r="Q326" s="214">
        <v>0.02</v>
      </c>
      <c r="R326" s="214">
        <f>Q326*H326</f>
        <v>0.10000000000000001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251</v>
      </c>
      <c r="AT326" s="216" t="s">
        <v>141</v>
      </c>
      <c r="AU326" s="216" t="s">
        <v>147</v>
      </c>
      <c r="AY326" s="18" t="s">
        <v>138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147</v>
      </c>
      <c r="BK326" s="217">
        <f>ROUND(I326*H326,2)</f>
        <v>0</v>
      </c>
      <c r="BL326" s="18" t="s">
        <v>251</v>
      </c>
      <c r="BM326" s="216" t="s">
        <v>481</v>
      </c>
    </row>
    <row r="327" s="13" customFormat="1">
      <c r="A327" s="13"/>
      <c r="B327" s="223"/>
      <c r="C327" s="224"/>
      <c r="D327" s="225" t="s">
        <v>151</v>
      </c>
      <c r="E327" s="226" t="s">
        <v>19</v>
      </c>
      <c r="F327" s="227" t="s">
        <v>482</v>
      </c>
      <c r="G327" s="224"/>
      <c r="H327" s="226" t="s">
        <v>19</v>
      </c>
      <c r="I327" s="228"/>
      <c r="J327" s="224"/>
      <c r="K327" s="224"/>
      <c r="L327" s="229"/>
      <c r="M327" s="230"/>
      <c r="N327" s="231"/>
      <c r="O327" s="231"/>
      <c r="P327" s="231"/>
      <c r="Q327" s="231"/>
      <c r="R327" s="231"/>
      <c r="S327" s="231"/>
      <c r="T327" s="23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3" t="s">
        <v>151</v>
      </c>
      <c r="AU327" s="233" t="s">
        <v>147</v>
      </c>
      <c r="AV327" s="13" t="s">
        <v>79</v>
      </c>
      <c r="AW327" s="13" t="s">
        <v>33</v>
      </c>
      <c r="AX327" s="13" t="s">
        <v>71</v>
      </c>
      <c r="AY327" s="233" t="s">
        <v>138</v>
      </c>
    </row>
    <row r="328" s="14" customFormat="1">
      <c r="A328" s="14"/>
      <c r="B328" s="234"/>
      <c r="C328" s="235"/>
      <c r="D328" s="225" t="s">
        <v>151</v>
      </c>
      <c r="E328" s="236" t="s">
        <v>19</v>
      </c>
      <c r="F328" s="237" t="s">
        <v>177</v>
      </c>
      <c r="G328" s="235"/>
      <c r="H328" s="238">
        <v>5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4" t="s">
        <v>151</v>
      </c>
      <c r="AU328" s="244" t="s">
        <v>147</v>
      </c>
      <c r="AV328" s="14" t="s">
        <v>147</v>
      </c>
      <c r="AW328" s="14" t="s">
        <v>33</v>
      </c>
      <c r="AX328" s="14" t="s">
        <v>79</v>
      </c>
      <c r="AY328" s="244" t="s">
        <v>138</v>
      </c>
    </row>
    <row r="329" s="2" customFormat="1" ht="24.15" customHeight="1">
      <c r="A329" s="39"/>
      <c r="B329" s="40"/>
      <c r="C329" s="205" t="s">
        <v>483</v>
      </c>
      <c r="D329" s="205" t="s">
        <v>141</v>
      </c>
      <c r="E329" s="206" t="s">
        <v>484</v>
      </c>
      <c r="F329" s="207" t="s">
        <v>485</v>
      </c>
      <c r="G329" s="208" t="s">
        <v>330</v>
      </c>
      <c r="H329" s="209">
        <v>1.712</v>
      </c>
      <c r="I329" s="210"/>
      <c r="J329" s="211">
        <f>ROUND(I329*H329,2)</f>
        <v>0</v>
      </c>
      <c r="K329" s="207" t="s">
        <v>145</v>
      </c>
      <c r="L329" s="45"/>
      <c r="M329" s="212" t="s">
        <v>19</v>
      </c>
      <c r="N329" s="213" t="s">
        <v>43</v>
      </c>
      <c r="O329" s="85"/>
      <c r="P329" s="214">
        <f>O329*H329</f>
        <v>0</v>
      </c>
      <c r="Q329" s="214">
        <v>0</v>
      </c>
      <c r="R329" s="214">
        <f>Q329*H329</f>
        <v>0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251</v>
      </c>
      <c r="AT329" s="216" t="s">
        <v>141</v>
      </c>
      <c r="AU329" s="216" t="s">
        <v>147</v>
      </c>
      <c r="AY329" s="18" t="s">
        <v>138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147</v>
      </c>
      <c r="BK329" s="217">
        <f>ROUND(I329*H329,2)</f>
        <v>0</v>
      </c>
      <c r="BL329" s="18" t="s">
        <v>251</v>
      </c>
      <c r="BM329" s="216" t="s">
        <v>486</v>
      </c>
    </row>
    <row r="330" s="2" customFormat="1">
      <c r="A330" s="39"/>
      <c r="B330" s="40"/>
      <c r="C330" s="41"/>
      <c r="D330" s="218" t="s">
        <v>149</v>
      </c>
      <c r="E330" s="41"/>
      <c r="F330" s="219" t="s">
        <v>487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149</v>
      </c>
      <c r="AU330" s="18" t="s">
        <v>147</v>
      </c>
    </row>
    <row r="331" s="2" customFormat="1" ht="24.15" customHeight="1">
      <c r="A331" s="39"/>
      <c r="B331" s="40"/>
      <c r="C331" s="205" t="s">
        <v>488</v>
      </c>
      <c r="D331" s="205" t="s">
        <v>141</v>
      </c>
      <c r="E331" s="206" t="s">
        <v>489</v>
      </c>
      <c r="F331" s="207" t="s">
        <v>490</v>
      </c>
      <c r="G331" s="208" t="s">
        <v>330</v>
      </c>
      <c r="H331" s="209">
        <v>1.712</v>
      </c>
      <c r="I331" s="210"/>
      <c r="J331" s="211">
        <f>ROUND(I331*H331,2)</f>
        <v>0</v>
      </c>
      <c r="K331" s="207" t="s">
        <v>145</v>
      </c>
      <c r="L331" s="45"/>
      <c r="M331" s="212" t="s">
        <v>19</v>
      </c>
      <c r="N331" s="213" t="s">
        <v>43</v>
      </c>
      <c r="O331" s="85"/>
      <c r="P331" s="214">
        <f>O331*H331</f>
        <v>0</v>
      </c>
      <c r="Q331" s="214">
        <v>0</v>
      </c>
      <c r="R331" s="214">
        <f>Q331*H331</f>
        <v>0</v>
      </c>
      <c r="S331" s="214">
        <v>0</v>
      </c>
      <c r="T331" s="21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6" t="s">
        <v>251</v>
      </c>
      <c r="AT331" s="216" t="s">
        <v>141</v>
      </c>
      <c r="AU331" s="216" t="s">
        <v>147</v>
      </c>
      <c r="AY331" s="18" t="s">
        <v>138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8" t="s">
        <v>147</v>
      </c>
      <c r="BK331" s="217">
        <f>ROUND(I331*H331,2)</f>
        <v>0</v>
      </c>
      <c r="BL331" s="18" t="s">
        <v>251</v>
      </c>
      <c r="BM331" s="216" t="s">
        <v>491</v>
      </c>
    </row>
    <row r="332" s="2" customFormat="1">
      <c r="A332" s="39"/>
      <c r="B332" s="40"/>
      <c r="C332" s="41"/>
      <c r="D332" s="218" t="s">
        <v>149</v>
      </c>
      <c r="E332" s="41"/>
      <c r="F332" s="219" t="s">
        <v>492</v>
      </c>
      <c r="G332" s="41"/>
      <c r="H332" s="41"/>
      <c r="I332" s="220"/>
      <c r="J332" s="41"/>
      <c r="K332" s="41"/>
      <c r="L332" s="45"/>
      <c r="M332" s="221"/>
      <c r="N332" s="222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149</v>
      </c>
      <c r="AU332" s="18" t="s">
        <v>147</v>
      </c>
    </row>
    <row r="333" s="2" customFormat="1" ht="24.15" customHeight="1">
      <c r="A333" s="39"/>
      <c r="B333" s="40"/>
      <c r="C333" s="205" t="s">
        <v>493</v>
      </c>
      <c r="D333" s="205" t="s">
        <v>141</v>
      </c>
      <c r="E333" s="206" t="s">
        <v>494</v>
      </c>
      <c r="F333" s="207" t="s">
        <v>495</v>
      </c>
      <c r="G333" s="208" t="s">
        <v>330</v>
      </c>
      <c r="H333" s="209">
        <v>1.712</v>
      </c>
      <c r="I333" s="210"/>
      <c r="J333" s="211">
        <f>ROUND(I333*H333,2)</f>
        <v>0</v>
      </c>
      <c r="K333" s="207" t="s">
        <v>145</v>
      </c>
      <c r="L333" s="45"/>
      <c r="M333" s="212" t="s">
        <v>19</v>
      </c>
      <c r="N333" s="213" t="s">
        <v>43</v>
      </c>
      <c r="O333" s="85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251</v>
      </c>
      <c r="AT333" s="216" t="s">
        <v>141</v>
      </c>
      <c r="AU333" s="216" t="s">
        <v>147</v>
      </c>
      <c r="AY333" s="18" t="s">
        <v>138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147</v>
      </c>
      <c r="BK333" s="217">
        <f>ROUND(I333*H333,2)</f>
        <v>0</v>
      </c>
      <c r="BL333" s="18" t="s">
        <v>251</v>
      </c>
      <c r="BM333" s="216" t="s">
        <v>496</v>
      </c>
    </row>
    <row r="334" s="2" customFormat="1">
      <c r="A334" s="39"/>
      <c r="B334" s="40"/>
      <c r="C334" s="41"/>
      <c r="D334" s="218" t="s">
        <v>149</v>
      </c>
      <c r="E334" s="41"/>
      <c r="F334" s="219" t="s">
        <v>497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149</v>
      </c>
      <c r="AU334" s="18" t="s">
        <v>147</v>
      </c>
    </row>
    <row r="335" s="2" customFormat="1" ht="33" customHeight="1">
      <c r="A335" s="39"/>
      <c r="B335" s="40"/>
      <c r="C335" s="205" t="s">
        <v>498</v>
      </c>
      <c r="D335" s="205" t="s">
        <v>141</v>
      </c>
      <c r="E335" s="206" t="s">
        <v>499</v>
      </c>
      <c r="F335" s="207" t="s">
        <v>500</v>
      </c>
      <c r="G335" s="208" t="s">
        <v>330</v>
      </c>
      <c r="H335" s="209">
        <v>34.240000000000002</v>
      </c>
      <c r="I335" s="210"/>
      <c r="J335" s="211">
        <f>ROUND(I335*H335,2)</f>
        <v>0</v>
      </c>
      <c r="K335" s="207" t="s">
        <v>145</v>
      </c>
      <c r="L335" s="45"/>
      <c r="M335" s="212" t="s">
        <v>19</v>
      </c>
      <c r="N335" s="213" t="s">
        <v>43</v>
      </c>
      <c r="O335" s="85"/>
      <c r="P335" s="214">
        <f>O335*H335</f>
        <v>0</v>
      </c>
      <c r="Q335" s="214">
        <v>0</v>
      </c>
      <c r="R335" s="214">
        <f>Q335*H335</f>
        <v>0</v>
      </c>
      <c r="S335" s="214">
        <v>0</v>
      </c>
      <c r="T335" s="21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6" t="s">
        <v>251</v>
      </c>
      <c r="AT335" s="216" t="s">
        <v>141</v>
      </c>
      <c r="AU335" s="216" t="s">
        <v>147</v>
      </c>
      <c r="AY335" s="18" t="s">
        <v>138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8" t="s">
        <v>147</v>
      </c>
      <c r="BK335" s="217">
        <f>ROUND(I335*H335,2)</f>
        <v>0</v>
      </c>
      <c r="BL335" s="18" t="s">
        <v>251</v>
      </c>
      <c r="BM335" s="216" t="s">
        <v>501</v>
      </c>
    </row>
    <row r="336" s="2" customFormat="1">
      <c r="A336" s="39"/>
      <c r="B336" s="40"/>
      <c r="C336" s="41"/>
      <c r="D336" s="218" t="s">
        <v>149</v>
      </c>
      <c r="E336" s="41"/>
      <c r="F336" s="219" t="s">
        <v>502</v>
      </c>
      <c r="G336" s="41"/>
      <c r="H336" s="41"/>
      <c r="I336" s="220"/>
      <c r="J336" s="41"/>
      <c r="K336" s="41"/>
      <c r="L336" s="45"/>
      <c r="M336" s="221"/>
      <c r="N336" s="222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149</v>
      </c>
      <c r="AU336" s="18" t="s">
        <v>147</v>
      </c>
    </row>
    <row r="337" s="14" customFormat="1">
      <c r="A337" s="14"/>
      <c r="B337" s="234"/>
      <c r="C337" s="235"/>
      <c r="D337" s="225" t="s">
        <v>151</v>
      </c>
      <c r="E337" s="235"/>
      <c r="F337" s="237" t="s">
        <v>503</v>
      </c>
      <c r="G337" s="235"/>
      <c r="H337" s="238">
        <v>34.240000000000002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4" t="s">
        <v>151</v>
      </c>
      <c r="AU337" s="244" t="s">
        <v>147</v>
      </c>
      <c r="AV337" s="14" t="s">
        <v>147</v>
      </c>
      <c r="AW337" s="14" t="s">
        <v>4</v>
      </c>
      <c r="AX337" s="14" t="s">
        <v>79</v>
      </c>
      <c r="AY337" s="244" t="s">
        <v>138</v>
      </c>
    </row>
    <row r="338" s="12" customFormat="1" ht="22.8" customHeight="1">
      <c r="A338" s="12"/>
      <c r="B338" s="189"/>
      <c r="C338" s="190"/>
      <c r="D338" s="191" t="s">
        <v>70</v>
      </c>
      <c r="E338" s="203" t="s">
        <v>504</v>
      </c>
      <c r="F338" s="203" t="s">
        <v>505</v>
      </c>
      <c r="G338" s="190"/>
      <c r="H338" s="190"/>
      <c r="I338" s="193"/>
      <c r="J338" s="204">
        <f>BK338</f>
        <v>0</v>
      </c>
      <c r="K338" s="190"/>
      <c r="L338" s="195"/>
      <c r="M338" s="196"/>
      <c r="N338" s="197"/>
      <c r="O338" s="197"/>
      <c r="P338" s="198">
        <f>SUM(P339:P352)</f>
        <v>0</v>
      </c>
      <c r="Q338" s="197"/>
      <c r="R338" s="198">
        <f>SUM(R339:R352)</f>
        <v>0.012360000000000001</v>
      </c>
      <c r="S338" s="197"/>
      <c r="T338" s="199">
        <f>SUM(T339:T352)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0" t="s">
        <v>147</v>
      </c>
      <c r="AT338" s="201" t="s">
        <v>70</v>
      </c>
      <c r="AU338" s="201" t="s">
        <v>79</v>
      </c>
      <c r="AY338" s="200" t="s">
        <v>138</v>
      </c>
      <c r="BK338" s="202">
        <f>SUM(BK339:BK352)</f>
        <v>0</v>
      </c>
    </row>
    <row r="339" s="2" customFormat="1" ht="21.75" customHeight="1">
      <c r="A339" s="39"/>
      <c r="B339" s="40"/>
      <c r="C339" s="205" t="s">
        <v>506</v>
      </c>
      <c r="D339" s="205" t="s">
        <v>141</v>
      </c>
      <c r="E339" s="206" t="s">
        <v>507</v>
      </c>
      <c r="F339" s="207" t="s">
        <v>508</v>
      </c>
      <c r="G339" s="208" t="s">
        <v>226</v>
      </c>
      <c r="H339" s="209">
        <v>6</v>
      </c>
      <c r="I339" s="210"/>
      <c r="J339" s="211">
        <f>ROUND(I339*H339,2)</f>
        <v>0</v>
      </c>
      <c r="K339" s="207" t="s">
        <v>145</v>
      </c>
      <c r="L339" s="45"/>
      <c r="M339" s="212" t="s">
        <v>19</v>
      </c>
      <c r="N339" s="213" t="s">
        <v>43</v>
      </c>
      <c r="O339" s="85"/>
      <c r="P339" s="214">
        <f>O339*H339</f>
        <v>0</v>
      </c>
      <c r="Q339" s="214">
        <v>0</v>
      </c>
      <c r="R339" s="214">
        <f>Q339*H339</f>
        <v>0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251</v>
      </c>
      <c r="AT339" s="216" t="s">
        <v>141</v>
      </c>
      <c r="AU339" s="216" t="s">
        <v>147</v>
      </c>
      <c r="AY339" s="18" t="s">
        <v>138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147</v>
      </c>
      <c r="BK339" s="217">
        <f>ROUND(I339*H339,2)</f>
        <v>0</v>
      </c>
      <c r="BL339" s="18" t="s">
        <v>251</v>
      </c>
      <c r="BM339" s="216" t="s">
        <v>509</v>
      </c>
    </row>
    <row r="340" s="2" customFormat="1">
      <c r="A340" s="39"/>
      <c r="B340" s="40"/>
      <c r="C340" s="41"/>
      <c r="D340" s="218" t="s">
        <v>149</v>
      </c>
      <c r="E340" s="41"/>
      <c r="F340" s="219" t="s">
        <v>510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149</v>
      </c>
      <c r="AU340" s="18" t="s">
        <v>147</v>
      </c>
    </row>
    <row r="341" s="13" customFormat="1">
      <c r="A341" s="13"/>
      <c r="B341" s="223"/>
      <c r="C341" s="224"/>
      <c r="D341" s="225" t="s">
        <v>151</v>
      </c>
      <c r="E341" s="226" t="s">
        <v>19</v>
      </c>
      <c r="F341" s="227" t="s">
        <v>511</v>
      </c>
      <c r="G341" s="224"/>
      <c r="H341" s="226" t="s">
        <v>19</v>
      </c>
      <c r="I341" s="228"/>
      <c r="J341" s="224"/>
      <c r="K341" s="224"/>
      <c r="L341" s="229"/>
      <c r="M341" s="230"/>
      <c r="N341" s="231"/>
      <c r="O341" s="231"/>
      <c r="P341" s="231"/>
      <c r="Q341" s="231"/>
      <c r="R341" s="231"/>
      <c r="S341" s="231"/>
      <c r="T341" s="23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3" t="s">
        <v>151</v>
      </c>
      <c r="AU341" s="233" t="s">
        <v>147</v>
      </c>
      <c r="AV341" s="13" t="s">
        <v>79</v>
      </c>
      <c r="AW341" s="13" t="s">
        <v>33</v>
      </c>
      <c r="AX341" s="13" t="s">
        <v>71</v>
      </c>
      <c r="AY341" s="233" t="s">
        <v>138</v>
      </c>
    </row>
    <row r="342" s="14" customFormat="1">
      <c r="A342" s="14"/>
      <c r="B342" s="234"/>
      <c r="C342" s="235"/>
      <c r="D342" s="225" t="s">
        <v>151</v>
      </c>
      <c r="E342" s="236" t="s">
        <v>19</v>
      </c>
      <c r="F342" s="237" t="s">
        <v>165</v>
      </c>
      <c r="G342" s="235"/>
      <c r="H342" s="238">
        <v>6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4" t="s">
        <v>151</v>
      </c>
      <c r="AU342" s="244" t="s">
        <v>147</v>
      </c>
      <c r="AV342" s="14" t="s">
        <v>147</v>
      </c>
      <c r="AW342" s="14" t="s">
        <v>33</v>
      </c>
      <c r="AX342" s="14" t="s">
        <v>79</v>
      </c>
      <c r="AY342" s="244" t="s">
        <v>138</v>
      </c>
    </row>
    <row r="343" s="2" customFormat="1" ht="16.5" customHeight="1">
      <c r="A343" s="39"/>
      <c r="B343" s="40"/>
      <c r="C343" s="256" t="s">
        <v>512</v>
      </c>
      <c r="D343" s="256" t="s">
        <v>258</v>
      </c>
      <c r="E343" s="257" t="s">
        <v>513</v>
      </c>
      <c r="F343" s="258" t="s">
        <v>514</v>
      </c>
      <c r="G343" s="259" t="s">
        <v>226</v>
      </c>
      <c r="H343" s="260">
        <v>6</v>
      </c>
      <c r="I343" s="261"/>
      <c r="J343" s="262">
        <f>ROUND(I343*H343,2)</f>
        <v>0</v>
      </c>
      <c r="K343" s="258" t="s">
        <v>145</v>
      </c>
      <c r="L343" s="263"/>
      <c r="M343" s="264" t="s">
        <v>19</v>
      </c>
      <c r="N343" s="265" t="s">
        <v>43</v>
      </c>
      <c r="O343" s="85"/>
      <c r="P343" s="214">
        <f>O343*H343</f>
        <v>0</v>
      </c>
      <c r="Q343" s="214">
        <v>0.0020600000000000002</v>
      </c>
      <c r="R343" s="214">
        <f>Q343*H343</f>
        <v>0.012360000000000001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351</v>
      </c>
      <c r="AT343" s="216" t="s">
        <v>258</v>
      </c>
      <c r="AU343" s="216" t="s">
        <v>147</v>
      </c>
      <c r="AY343" s="18" t="s">
        <v>138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147</v>
      </c>
      <c r="BK343" s="217">
        <f>ROUND(I343*H343,2)</f>
        <v>0</v>
      </c>
      <c r="BL343" s="18" t="s">
        <v>251</v>
      </c>
      <c r="BM343" s="216" t="s">
        <v>515</v>
      </c>
    </row>
    <row r="344" s="2" customFormat="1" ht="24.15" customHeight="1">
      <c r="A344" s="39"/>
      <c r="B344" s="40"/>
      <c r="C344" s="205" t="s">
        <v>516</v>
      </c>
      <c r="D344" s="205" t="s">
        <v>141</v>
      </c>
      <c r="E344" s="206" t="s">
        <v>517</v>
      </c>
      <c r="F344" s="207" t="s">
        <v>518</v>
      </c>
      <c r="G344" s="208" t="s">
        <v>330</v>
      </c>
      <c r="H344" s="209">
        <v>0.012</v>
      </c>
      <c r="I344" s="210"/>
      <c r="J344" s="211">
        <f>ROUND(I344*H344,2)</f>
        <v>0</v>
      </c>
      <c r="K344" s="207" t="s">
        <v>145</v>
      </c>
      <c r="L344" s="45"/>
      <c r="M344" s="212" t="s">
        <v>19</v>
      </c>
      <c r="N344" s="213" t="s">
        <v>43</v>
      </c>
      <c r="O344" s="85"/>
      <c r="P344" s="214">
        <f>O344*H344</f>
        <v>0</v>
      </c>
      <c r="Q344" s="214">
        <v>0</v>
      </c>
      <c r="R344" s="214">
        <f>Q344*H344</f>
        <v>0</v>
      </c>
      <c r="S344" s="214">
        <v>0</v>
      </c>
      <c r="T344" s="21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6" t="s">
        <v>251</v>
      </c>
      <c r="AT344" s="216" t="s">
        <v>141</v>
      </c>
      <c r="AU344" s="216" t="s">
        <v>147</v>
      </c>
      <c r="AY344" s="18" t="s">
        <v>138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147</v>
      </c>
      <c r="BK344" s="217">
        <f>ROUND(I344*H344,2)</f>
        <v>0</v>
      </c>
      <c r="BL344" s="18" t="s">
        <v>251</v>
      </c>
      <c r="BM344" s="216" t="s">
        <v>519</v>
      </c>
    </row>
    <row r="345" s="2" customFormat="1">
      <c r="A345" s="39"/>
      <c r="B345" s="40"/>
      <c r="C345" s="41"/>
      <c r="D345" s="218" t="s">
        <v>149</v>
      </c>
      <c r="E345" s="41"/>
      <c r="F345" s="219" t="s">
        <v>520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149</v>
      </c>
      <c r="AU345" s="18" t="s">
        <v>147</v>
      </c>
    </row>
    <row r="346" s="2" customFormat="1" ht="24.15" customHeight="1">
      <c r="A346" s="39"/>
      <c r="B346" s="40"/>
      <c r="C346" s="205" t="s">
        <v>521</v>
      </c>
      <c r="D346" s="205" t="s">
        <v>141</v>
      </c>
      <c r="E346" s="206" t="s">
        <v>522</v>
      </c>
      <c r="F346" s="207" t="s">
        <v>523</v>
      </c>
      <c r="G346" s="208" t="s">
        <v>330</v>
      </c>
      <c r="H346" s="209">
        <v>0.012</v>
      </c>
      <c r="I346" s="210"/>
      <c r="J346" s="211">
        <f>ROUND(I346*H346,2)</f>
        <v>0</v>
      </c>
      <c r="K346" s="207" t="s">
        <v>145</v>
      </c>
      <c r="L346" s="45"/>
      <c r="M346" s="212" t="s">
        <v>19</v>
      </c>
      <c r="N346" s="213" t="s">
        <v>43</v>
      </c>
      <c r="O346" s="85"/>
      <c r="P346" s="214">
        <f>O346*H346</f>
        <v>0</v>
      </c>
      <c r="Q346" s="214">
        <v>0</v>
      </c>
      <c r="R346" s="214">
        <f>Q346*H346</f>
        <v>0</v>
      </c>
      <c r="S346" s="214">
        <v>0</v>
      </c>
      <c r="T346" s="21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251</v>
      </c>
      <c r="AT346" s="216" t="s">
        <v>141</v>
      </c>
      <c r="AU346" s="216" t="s">
        <v>147</v>
      </c>
      <c r="AY346" s="18" t="s">
        <v>138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147</v>
      </c>
      <c r="BK346" s="217">
        <f>ROUND(I346*H346,2)</f>
        <v>0</v>
      </c>
      <c r="BL346" s="18" t="s">
        <v>251</v>
      </c>
      <c r="BM346" s="216" t="s">
        <v>524</v>
      </c>
    </row>
    <row r="347" s="2" customFormat="1">
      <c r="A347" s="39"/>
      <c r="B347" s="40"/>
      <c r="C347" s="41"/>
      <c r="D347" s="218" t="s">
        <v>149</v>
      </c>
      <c r="E347" s="41"/>
      <c r="F347" s="219" t="s">
        <v>525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149</v>
      </c>
      <c r="AU347" s="18" t="s">
        <v>147</v>
      </c>
    </row>
    <row r="348" s="2" customFormat="1" ht="24.15" customHeight="1">
      <c r="A348" s="39"/>
      <c r="B348" s="40"/>
      <c r="C348" s="205" t="s">
        <v>526</v>
      </c>
      <c r="D348" s="205" t="s">
        <v>141</v>
      </c>
      <c r="E348" s="206" t="s">
        <v>527</v>
      </c>
      <c r="F348" s="207" t="s">
        <v>528</v>
      </c>
      <c r="G348" s="208" t="s">
        <v>330</v>
      </c>
      <c r="H348" s="209">
        <v>0.012</v>
      </c>
      <c r="I348" s="210"/>
      <c r="J348" s="211">
        <f>ROUND(I348*H348,2)</f>
        <v>0</v>
      </c>
      <c r="K348" s="207" t="s">
        <v>145</v>
      </c>
      <c r="L348" s="45"/>
      <c r="M348" s="212" t="s">
        <v>19</v>
      </c>
      <c r="N348" s="213" t="s">
        <v>43</v>
      </c>
      <c r="O348" s="85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251</v>
      </c>
      <c r="AT348" s="216" t="s">
        <v>141</v>
      </c>
      <c r="AU348" s="216" t="s">
        <v>147</v>
      </c>
      <c r="AY348" s="18" t="s">
        <v>138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147</v>
      </c>
      <c r="BK348" s="217">
        <f>ROUND(I348*H348,2)</f>
        <v>0</v>
      </c>
      <c r="BL348" s="18" t="s">
        <v>251</v>
      </c>
      <c r="BM348" s="216" t="s">
        <v>529</v>
      </c>
    </row>
    <row r="349" s="2" customFormat="1">
      <c r="A349" s="39"/>
      <c r="B349" s="40"/>
      <c r="C349" s="41"/>
      <c r="D349" s="218" t="s">
        <v>149</v>
      </c>
      <c r="E349" s="41"/>
      <c r="F349" s="219" t="s">
        <v>530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149</v>
      </c>
      <c r="AU349" s="18" t="s">
        <v>147</v>
      </c>
    </row>
    <row r="350" s="2" customFormat="1" ht="33" customHeight="1">
      <c r="A350" s="39"/>
      <c r="B350" s="40"/>
      <c r="C350" s="205" t="s">
        <v>531</v>
      </c>
      <c r="D350" s="205" t="s">
        <v>141</v>
      </c>
      <c r="E350" s="206" t="s">
        <v>532</v>
      </c>
      <c r="F350" s="207" t="s">
        <v>533</v>
      </c>
      <c r="G350" s="208" t="s">
        <v>330</v>
      </c>
      <c r="H350" s="209">
        <v>0.23999999999999999</v>
      </c>
      <c r="I350" s="210"/>
      <c r="J350" s="211">
        <f>ROUND(I350*H350,2)</f>
        <v>0</v>
      </c>
      <c r="K350" s="207" t="s">
        <v>145</v>
      </c>
      <c r="L350" s="45"/>
      <c r="M350" s="212" t="s">
        <v>19</v>
      </c>
      <c r="N350" s="213" t="s">
        <v>43</v>
      </c>
      <c r="O350" s="85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251</v>
      </c>
      <c r="AT350" s="216" t="s">
        <v>141</v>
      </c>
      <c r="AU350" s="216" t="s">
        <v>147</v>
      </c>
      <c r="AY350" s="18" t="s">
        <v>138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147</v>
      </c>
      <c r="BK350" s="217">
        <f>ROUND(I350*H350,2)</f>
        <v>0</v>
      </c>
      <c r="BL350" s="18" t="s">
        <v>251</v>
      </c>
      <c r="BM350" s="216" t="s">
        <v>534</v>
      </c>
    </row>
    <row r="351" s="2" customFormat="1">
      <c r="A351" s="39"/>
      <c r="B351" s="40"/>
      <c r="C351" s="41"/>
      <c r="D351" s="218" t="s">
        <v>149</v>
      </c>
      <c r="E351" s="41"/>
      <c r="F351" s="219" t="s">
        <v>535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149</v>
      </c>
      <c r="AU351" s="18" t="s">
        <v>147</v>
      </c>
    </row>
    <row r="352" s="14" customFormat="1">
      <c r="A352" s="14"/>
      <c r="B352" s="234"/>
      <c r="C352" s="235"/>
      <c r="D352" s="225" t="s">
        <v>151</v>
      </c>
      <c r="E352" s="235"/>
      <c r="F352" s="237" t="s">
        <v>536</v>
      </c>
      <c r="G352" s="235"/>
      <c r="H352" s="238">
        <v>0.23999999999999999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4" t="s">
        <v>151</v>
      </c>
      <c r="AU352" s="244" t="s">
        <v>147</v>
      </c>
      <c r="AV352" s="14" t="s">
        <v>147</v>
      </c>
      <c r="AW352" s="14" t="s">
        <v>4</v>
      </c>
      <c r="AX352" s="14" t="s">
        <v>79</v>
      </c>
      <c r="AY352" s="244" t="s">
        <v>138</v>
      </c>
    </row>
    <row r="353" s="12" customFormat="1" ht="22.8" customHeight="1">
      <c r="A353" s="12"/>
      <c r="B353" s="189"/>
      <c r="C353" s="190"/>
      <c r="D353" s="191" t="s">
        <v>70</v>
      </c>
      <c r="E353" s="203" t="s">
        <v>537</v>
      </c>
      <c r="F353" s="203" t="s">
        <v>538</v>
      </c>
      <c r="G353" s="190"/>
      <c r="H353" s="190"/>
      <c r="I353" s="193"/>
      <c r="J353" s="204">
        <f>BK353</f>
        <v>0</v>
      </c>
      <c r="K353" s="190"/>
      <c r="L353" s="195"/>
      <c r="M353" s="196"/>
      <c r="N353" s="197"/>
      <c r="O353" s="197"/>
      <c r="P353" s="198">
        <f>SUM(P354:P412)</f>
        <v>0</v>
      </c>
      <c r="Q353" s="197"/>
      <c r="R353" s="198">
        <f>SUM(R354:R412)</f>
        <v>0.63322725000000002</v>
      </c>
      <c r="S353" s="197"/>
      <c r="T353" s="199">
        <f>SUM(T354:T412)</f>
        <v>1.8203417899999999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0" t="s">
        <v>147</v>
      </c>
      <c r="AT353" s="201" t="s">
        <v>70</v>
      </c>
      <c r="AU353" s="201" t="s">
        <v>79</v>
      </c>
      <c r="AY353" s="200" t="s">
        <v>138</v>
      </c>
      <c r="BK353" s="202">
        <f>SUM(BK354:BK412)</f>
        <v>0</v>
      </c>
    </row>
    <row r="354" s="2" customFormat="1" ht="16.5" customHeight="1">
      <c r="A354" s="39"/>
      <c r="B354" s="40"/>
      <c r="C354" s="205" t="s">
        <v>539</v>
      </c>
      <c r="D354" s="205" t="s">
        <v>141</v>
      </c>
      <c r="E354" s="206" t="s">
        <v>540</v>
      </c>
      <c r="F354" s="207" t="s">
        <v>541</v>
      </c>
      <c r="G354" s="208" t="s">
        <v>144</v>
      </c>
      <c r="H354" s="209">
        <v>21.887</v>
      </c>
      <c r="I354" s="210"/>
      <c r="J354" s="211">
        <f>ROUND(I354*H354,2)</f>
        <v>0</v>
      </c>
      <c r="K354" s="207" t="s">
        <v>145</v>
      </c>
      <c r="L354" s="45"/>
      <c r="M354" s="212" t="s">
        <v>19</v>
      </c>
      <c r="N354" s="213" t="s">
        <v>43</v>
      </c>
      <c r="O354" s="85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251</v>
      </c>
      <c r="AT354" s="216" t="s">
        <v>141</v>
      </c>
      <c r="AU354" s="216" t="s">
        <v>147</v>
      </c>
      <c r="AY354" s="18" t="s">
        <v>138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147</v>
      </c>
      <c r="BK354" s="217">
        <f>ROUND(I354*H354,2)</f>
        <v>0</v>
      </c>
      <c r="BL354" s="18" t="s">
        <v>251</v>
      </c>
      <c r="BM354" s="216" t="s">
        <v>542</v>
      </c>
    </row>
    <row r="355" s="2" customFormat="1">
      <c r="A355" s="39"/>
      <c r="B355" s="40"/>
      <c r="C355" s="41"/>
      <c r="D355" s="218" t="s">
        <v>149</v>
      </c>
      <c r="E355" s="41"/>
      <c r="F355" s="219" t="s">
        <v>543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149</v>
      </c>
      <c r="AU355" s="18" t="s">
        <v>147</v>
      </c>
    </row>
    <row r="356" s="13" customFormat="1">
      <c r="A356" s="13"/>
      <c r="B356" s="223"/>
      <c r="C356" s="224"/>
      <c r="D356" s="225" t="s">
        <v>151</v>
      </c>
      <c r="E356" s="226" t="s">
        <v>19</v>
      </c>
      <c r="F356" s="227" t="s">
        <v>544</v>
      </c>
      <c r="G356" s="224"/>
      <c r="H356" s="226" t="s">
        <v>19</v>
      </c>
      <c r="I356" s="228"/>
      <c r="J356" s="224"/>
      <c r="K356" s="224"/>
      <c r="L356" s="229"/>
      <c r="M356" s="230"/>
      <c r="N356" s="231"/>
      <c r="O356" s="231"/>
      <c r="P356" s="231"/>
      <c r="Q356" s="231"/>
      <c r="R356" s="231"/>
      <c r="S356" s="231"/>
      <c r="T356" s="23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3" t="s">
        <v>151</v>
      </c>
      <c r="AU356" s="233" t="s">
        <v>147</v>
      </c>
      <c r="AV356" s="13" t="s">
        <v>79</v>
      </c>
      <c r="AW356" s="13" t="s">
        <v>33</v>
      </c>
      <c r="AX356" s="13" t="s">
        <v>71</v>
      </c>
      <c r="AY356" s="233" t="s">
        <v>138</v>
      </c>
    </row>
    <row r="357" s="14" customFormat="1">
      <c r="A357" s="14"/>
      <c r="B357" s="234"/>
      <c r="C357" s="235"/>
      <c r="D357" s="225" t="s">
        <v>151</v>
      </c>
      <c r="E357" s="236" t="s">
        <v>19</v>
      </c>
      <c r="F357" s="237" t="s">
        <v>172</v>
      </c>
      <c r="G357" s="235"/>
      <c r="H357" s="238">
        <v>16.887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4" t="s">
        <v>151</v>
      </c>
      <c r="AU357" s="244" t="s">
        <v>147</v>
      </c>
      <c r="AV357" s="14" t="s">
        <v>147</v>
      </c>
      <c r="AW357" s="14" t="s">
        <v>33</v>
      </c>
      <c r="AX357" s="14" t="s">
        <v>71</v>
      </c>
      <c r="AY357" s="244" t="s">
        <v>138</v>
      </c>
    </row>
    <row r="358" s="14" customFormat="1">
      <c r="A358" s="14"/>
      <c r="B358" s="234"/>
      <c r="C358" s="235"/>
      <c r="D358" s="225" t="s">
        <v>151</v>
      </c>
      <c r="E358" s="236" t="s">
        <v>19</v>
      </c>
      <c r="F358" s="237" t="s">
        <v>154</v>
      </c>
      <c r="G358" s="235"/>
      <c r="H358" s="238">
        <v>5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4" t="s">
        <v>151</v>
      </c>
      <c r="AU358" s="244" t="s">
        <v>147</v>
      </c>
      <c r="AV358" s="14" t="s">
        <v>147</v>
      </c>
      <c r="AW358" s="14" t="s">
        <v>33</v>
      </c>
      <c r="AX358" s="14" t="s">
        <v>71</v>
      </c>
      <c r="AY358" s="244" t="s">
        <v>138</v>
      </c>
    </row>
    <row r="359" s="15" customFormat="1">
      <c r="A359" s="15"/>
      <c r="B359" s="245"/>
      <c r="C359" s="246"/>
      <c r="D359" s="225" t="s">
        <v>151</v>
      </c>
      <c r="E359" s="247" t="s">
        <v>19</v>
      </c>
      <c r="F359" s="248" t="s">
        <v>156</v>
      </c>
      <c r="G359" s="246"/>
      <c r="H359" s="249">
        <v>21.887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55" t="s">
        <v>151</v>
      </c>
      <c r="AU359" s="255" t="s">
        <v>147</v>
      </c>
      <c r="AV359" s="15" t="s">
        <v>146</v>
      </c>
      <c r="AW359" s="15" t="s">
        <v>33</v>
      </c>
      <c r="AX359" s="15" t="s">
        <v>79</v>
      </c>
      <c r="AY359" s="255" t="s">
        <v>138</v>
      </c>
    </row>
    <row r="360" s="2" customFormat="1" ht="16.5" customHeight="1">
      <c r="A360" s="39"/>
      <c r="B360" s="40"/>
      <c r="C360" s="205" t="s">
        <v>545</v>
      </c>
      <c r="D360" s="205" t="s">
        <v>141</v>
      </c>
      <c r="E360" s="206" t="s">
        <v>546</v>
      </c>
      <c r="F360" s="207" t="s">
        <v>547</v>
      </c>
      <c r="G360" s="208" t="s">
        <v>144</v>
      </c>
      <c r="H360" s="209">
        <v>21.887</v>
      </c>
      <c r="I360" s="210"/>
      <c r="J360" s="211">
        <f>ROUND(I360*H360,2)</f>
        <v>0</v>
      </c>
      <c r="K360" s="207" t="s">
        <v>145</v>
      </c>
      <c r="L360" s="45"/>
      <c r="M360" s="212" t="s">
        <v>19</v>
      </c>
      <c r="N360" s="213" t="s">
        <v>43</v>
      </c>
      <c r="O360" s="85"/>
      <c r="P360" s="214">
        <f>O360*H360</f>
        <v>0</v>
      </c>
      <c r="Q360" s="214">
        <v>0.00029999999999999997</v>
      </c>
      <c r="R360" s="214">
        <f>Q360*H360</f>
        <v>0.0065660999999999992</v>
      </c>
      <c r="S360" s="214">
        <v>0</v>
      </c>
      <c r="T360" s="21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6" t="s">
        <v>251</v>
      </c>
      <c r="AT360" s="216" t="s">
        <v>141</v>
      </c>
      <c r="AU360" s="216" t="s">
        <v>147</v>
      </c>
      <c r="AY360" s="18" t="s">
        <v>138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8" t="s">
        <v>147</v>
      </c>
      <c r="BK360" s="217">
        <f>ROUND(I360*H360,2)</f>
        <v>0</v>
      </c>
      <c r="BL360" s="18" t="s">
        <v>251</v>
      </c>
      <c r="BM360" s="216" t="s">
        <v>548</v>
      </c>
    </row>
    <row r="361" s="2" customFormat="1">
      <c r="A361" s="39"/>
      <c r="B361" s="40"/>
      <c r="C361" s="41"/>
      <c r="D361" s="218" t="s">
        <v>149</v>
      </c>
      <c r="E361" s="41"/>
      <c r="F361" s="219" t="s">
        <v>549</v>
      </c>
      <c r="G361" s="41"/>
      <c r="H361" s="41"/>
      <c r="I361" s="220"/>
      <c r="J361" s="41"/>
      <c r="K361" s="41"/>
      <c r="L361" s="45"/>
      <c r="M361" s="221"/>
      <c r="N361" s="222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149</v>
      </c>
      <c r="AU361" s="18" t="s">
        <v>147</v>
      </c>
    </row>
    <row r="362" s="13" customFormat="1">
      <c r="A362" s="13"/>
      <c r="B362" s="223"/>
      <c r="C362" s="224"/>
      <c r="D362" s="225" t="s">
        <v>151</v>
      </c>
      <c r="E362" s="226" t="s">
        <v>19</v>
      </c>
      <c r="F362" s="227" t="s">
        <v>544</v>
      </c>
      <c r="G362" s="224"/>
      <c r="H362" s="226" t="s">
        <v>19</v>
      </c>
      <c r="I362" s="228"/>
      <c r="J362" s="224"/>
      <c r="K362" s="224"/>
      <c r="L362" s="229"/>
      <c r="M362" s="230"/>
      <c r="N362" s="231"/>
      <c r="O362" s="231"/>
      <c r="P362" s="231"/>
      <c r="Q362" s="231"/>
      <c r="R362" s="231"/>
      <c r="S362" s="231"/>
      <c r="T362" s="23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3" t="s">
        <v>151</v>
      </c>
      <c r="AU362" s="233" t="s">
        <v>147</v>
      </c>
      <c r="AV362" s="13" t="s">
        <v>79</v>
      </c>
      <c r="AW362" s="13" t="s">
        <v>33</v>
      </c>
      <c r="AX362" s="13" t="s">
        <v>71</v>
      </c>
      <c r="AY362" s="233" t="s">
        <v>138</v>
      </c>
    </row>
    <row r="363" s="14" customFormat="1">
      <c r="A363" s="14"/>
      <c r="B363" s="234"/>
      <c r="C363" s="235"/>
      <c r="D363" s="225" t="s">
        <v>151</v>
      </c>
      <c r="E363" s="236" t="s">
        <v>19</v>
      </c>
      <c r="F363" s="237" t="s">
        <v>172</v>
      </c>
      <c r="G363" s="235"/>
      <c r="H363" s="238">
        <v>16.887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4" t="s">
        <v>151</v>
      </c>
      <c r="AU363" s="244" t="s">
        <v>147</v>
      </c>
      <c r="AV363" s="14" t="s">
        <v>147</v>
      </c>
      <c r="AW363" s="14" t="s">
        <v>33</v>
      </c>
      <c r="AX363" s="14" t="s">
        <v>71</v>
      </c>
      <c r="AY363" s="244" t="s">
        <v>138</v>
      </c>
    </row>
    <row r="364" s="14" customFormat="1">
      <c r="A364" s="14"/>
      <c r="B364" s="234"/>
      <c r="C364" s="235"/>
      <c r="D364" s="225" t="s">
        <v>151</v>
      </c>
      <c r="E364" s="236" t="s">
        <v>19</v>
      </c>
      <c r="F364" s="237" t="s">
        <v>154</v>
      </c>
      <c r="G364" s="235"/>
      <c r="H364" s="238">
        <v>5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4" t="s">
        <v>151</v>
      </c>
      <c r="AU364" s="244" t="s">
        <v>147</v>
      </c>
      <c r="AV364" s="14" t="s">
        <v>147</v>
      </c>
      <c r="AW364" s="14" t="s">
        <v>33</v>
      </c>
      <c r="AX364" s="14" t="s">
        <v>71</v>
      </c>
      <c r="AY364" s="244" t="s">
        <v>138</v>
      </c>
    </row>
    <row r="365" s="15" customFormat="1">
      <c r="A365" s="15"/>
      <c r="B365" s="245"/>
      <c r="C365" s="246"/>
      <c r="D365" s="225" t="s">
        <v>151</v>
      </c>
      <c r="E365" s="247" t="s">
        <v>19</v>
      </c>
      <c r="F365" s="248" t="s">
        <v>156</v>
      </c>
      <c r="G365" s="246"/>
      <c r="H365" s="249">
        <v>21.887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5" t="s">
        <v>151</v>
      </c>
      <c r="AU365" s="255" t="s">
        <v>147</v>
      </c>
      <c r="AV365" s="15" t="s">
        <v>146</v>
      </c>
      <c r="AW365" s="15" t="s">
        <v>33</v>
      </c>
      <c r="AX365" s="15" t="s">
        <v>79</v>
      </c>
      <c r="AY365" s="255" t="s">
        <v>138</v>
      </c>
    </row>
    <row r="366" s="2" customFormat="1" ht="24.15" customHeight="1">
      <c r="A366" s="39"/>
      <c r="B366" s="40"/>
      <c r="C366" s="205" t="s">
        <v>550</v>
      </c>
      <c r="D366" s="205" t="s">
        <v>141</v>
      </c>
      <c r="E366" s="206" t="s">
        <v>551</v>
      </c>
      <c r="F366" s="207" t="s">
        <v>552</v>
      </c>
      <c r="G366" s="208" t="s">
        <v>302</v>
      </c>
      <c r="H366" s="209">
        <v>4.2000000000000002</v>
      </c>
      <c r="I366" s="210"/>
      <c r="J366" s="211">
        <f>ROUND(I366*H366,2)</f>
        <v>0</v>
      </c>
      <c r="K366" s="207" t="s">
        <v>145</v>
      </c>
      <c r="L366" s="45"/>
      <c r="M366" s="212" t="s">
        <v>19</v>
      </c>
      <c r="N366" s="213" t="s">
        <v>43</v>
      </c>
      <c r="O366" s="85"/>
      <c r="P366" s="214">
        <f>O366*H366</f>
        <v>0</v>
      </c>
      <c r="Q366" s="214">
        <v>0.00020000000000000001</v>
      </c>
      <c r="R366" s="214">
        <f>Q366*H366</f>
        <v>0.00084000000000000003</v>
      </c>
      <c r="S366" s="214">
        <v>0</v>
      </c>
      <c r="T366" s="21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6" t="s">
        <v>251</v>
      </c>
      <c r="AT366" s="216" t="s">
        <v>141</v>
      </c>
      <c r="AU366" s="216" t="s">
        <v>147</v>
      </c>
      <c r="AY366" s="18" t="s">
        <v>138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8" t="s">
        <v>147</v>
      </c>
      <c r="BK366" s="217">
        <f>ROUND(I366*H366,2)</f>
        <v>0</v>
      </c>
      <c r="BL366" s="18" t="s">
        <v>251</v>
      </c>
      <c r="BM366" s="216" t="s">
        <v>553</v>
      </c>
    </row>
    <row r="367" s="2" customFormat="1">
      <c r="A367" s="39"/>
      <c r="B367" s="40"/>
      <c r="C367" s="41"/>
      <c r="D367" s="218" t="s">
        <v>149</v>
      </c>
      <c r="E367" s="41"/>
      <c r="F367" s="219" t="s">
        <v>554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149</v>
      </c>
      <c r="AU367" s="18" t="s">
        <v>147</v>
      </c>
    </row>
    <row r="368" s="13" customFormat="1">
      <c r="A368" s="13"/>
      <c r="B368" s="223"/>
      <c r="C368" s="224"/>
      <c r="D368" s="225" t="s">
        <v>151</v>
      </c>
      <c r="E368" s="226" t="s">
        <v>19</v>
      </c>
      <c r="F368" s="227" t="s">
        <v>555</v>
      </c>
      <c r="G368" s="224"/>
      <c r="H368" s="226" t="s">
        <v>19</v>
      </c>
      <c r="I368" s="228"/>
      <c r="J368" s="224"/>
      <c r="K368" s="224"/>
      <c r="L368" s="229"/>
      <c r="M368" s="230"/>
      <c r="N368" s="231"/>
      <c r="O368" s="231"/>
      <c r="P368" s="231"/>
      <c r="Q368" s="231"/>
      <c r="R368" s="231"/>
      <c r="S368" s="231"/>
      <c r="T368" s="23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3" t="s">
        <v>151</v>
      </c>
      <c r="AU368" s="233" t="s">
        <v>147</v>
      </c>
      <c r="AV368" s="13" t="s">
        <v>79</v>
      </c>
      <c r="AW368" s="13" t="s">
        <v>33</v>
      </c>
      <c r="AX368" s="13" t="s">
        <v>71</v>
      </c>
      <c r="AY368" s="233" t="s">
        <v>138</v>
      </c>
    </row>
    <row r="369" s="14" customFormat="1">
      <c r="A369" s="14"/>
      <c r="B369" s="234"/>
      <c r="C369" s="235"/>
      <c r="D369" s="225" t="s">
        <v>151</v>
      </c>
      <c r="E369" s="236" t="s">
        <v>19</v>
      </c>
      <c r="F369" s="237" t="s">
        <v>556</v>
      </c>
      <c r="G369" s="235"/>
      <c r="H369" s="238">
        <v>4.2000000000000002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4" t="s">
        <v>151</v>
      </c>
      <c r="AU369" s="244" t="s">
        <v>147</v>
      </c>
      <c r="AV369" s="14" t="s">
        <v>147</v>
      </c>
      <c r="AW369" s="14" t="s">
        <v>33</v>
      </c>
      <c r="AX369" s="14" t="s">
        <v>79</v>
      </c>
      <c r="AY369" s="244" t="s">
        <v>138</v>
      </c>
    </row>
    <row r="370" s="2" customFormat="1" ht="16.5" customHeight="1">
      <c r="A370" s="39"/>
      <c r="B370" s="40"/>
      <c r="C370" s="256" t="s">
        <v>557</v>
      </c>
      <c r="D370" s="256" t="s">
        <v>258</v>
      </c>
      <c r="E370" s="257" t="s">
        <v>558</v>
      </c>
      <c r="F370" s="258" t="s">
        <v>559</v>
      </c>
      <c r="G370" s="259" t="s">
        <v>302</v>
      </c>
      <c r="H370" s="260">
        <v>4.6200000000000001</v>
      </c>
      <c r="I370" s="261"/>
      <c r="J370" s="262">
        <f>ROUND(I370*H370,2)</f>
        <v>0</v>
      </c>
      <c r="K370" s="258" t="s">
        <v>145</v>
      </c>
      <c r="L370" s="263"/>
      <c r="M370" s="264" t="s">
        <v>19</v>
      </c>
      <c r="N370" s="265" t="s">
        <v>43</v>
      </c>
      <c r="O370" s="85"/>
      <c r="P370" s="214">
        <f>O370*H370</f>
        <v>0</v>
      </c>
      <c r="Q370" s="214">
        <v>0.00025999999999999998</v>
      </c>
      <c r="R370" s="214">
        <f>Q370*H370</f>
        <v>0.0012011999999999999</v>
      </c>
      <c r="S370" s="214">
        <v>0</v>
      </c>
      <c r="T370" s="21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6" t="s">
        <v>351</v>
      </c>
      <c r="AT370" s="216" t="s">
        <v>258</v>
      </c>
      <c r="AU370" s="216" t="s">
        <v>147</v>
      </c>
      <c r="AY370" s="18" t="s">
        <v>138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8" t="s">
        <v>147</v>
      </c>
      <c r="BK370" s="217">
        <f>ROUND(I370*H370,2)</f>
        <v>0</v>
      </c>
      <c r="BL370" s="18" t="s">
        <v>251</v>
      </c>
      <c r="BM370" s="216" t="s">
        <v>560</v>
      </c>
    </row>
    <row r="371" s="14" customFormat="1">
      <c r="A371" s="14"/>
      <c r="B371" s="234"/>
      <c r="C371" s="235"/>
      <c r="D371" s="225" t="s">
        <v>151</v>
      </c>
      <c r="E371" s="235"/>
      <c r="F371" s="237" t="s">
        <v>561</v>
      </c>
      <c r="G371" s="235"/>
      <c r="H371" s="238">
        <v>4.6200000000000001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4" t="s">
        <v>151</v>
      </c>
      <c r="AU371" s="244" t="s">
        <v>147</v>
      </c>
      <c r="AV371" s="14" t="s">
        <v>147</v>
      </c>
      <c r="AW371" s="14" t="s">
        <v>4</v>
      </c>
      <c r="AX371" s="14" t="s">
        <v>79</v>
      </c>
      <c r="AY371" s="244" t="s">
        <v>138</v>
      </c>
    </row>
    <row r="372" s="2" customFormat="1" ht="16.5" customHeight="1">
      <c r="A372" s="39"/>
      <c r="B372" s="40"/>
      <c r="C372" s="205" t="s">
        <v>562</v>
      </c>
      <c r="D372" s="205" t="s">
        <v>141</v>
      </c>
      <c r="E372" s="206" t="s">
        <v>563</v>
      </c>
      <c r="F372" s="207" t="s">
        <v>564</v>
      </c>
      <c r="G372" s="208" t="s">
        <v>144</v>
      </c>
      <c r="H372" s="209">
        <v>21.887</v>
      </c>
      <c r="I372" s="210"/>
      <c r="J372" s="211">
        <f>ROUND(I372*H372,2)</f>
        <v>0</v>
      </c>
      <c r="K372" s="207" t="s">
        <v>145</v>
      </c>
      <c r="L372" s="45"/>
      <c r="M372" s="212" t="s">
        <v>19</v>
      </c>
      <c r="N372" s="213" t="s">
        <v>43</v>
      </c>
      <c r="O372" s="85"/>
      <c r="P372" s="214">
        <f>O372*H372</f>
        <v>0</v>
      </c>
      <c r="Q372" s="214">
        <v>0</v>
      </c>
      <c r="R372" s="214">
        <f>Q372*H372</f>
        <v>0</v>
      </c>
      <c r="S372" s="214">
        <v>0.083169999999999994</v>
      </c>
      <c r="T372" s="215">
        <f>S372*H372</f>
        <v>1.8203417899999999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6" t="s">
        <v>251</v>
      </c>
      <c r="AT372" s="216" t="s">
        <v>141</v>
      </c>
      <c r="AU372" s="216" t="s">
        <v>147</v>
      </c>
      <c r="AY372" s="18" t="s">
        <v>138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147</v>
      </c>
      <c r="BK372" s="217">
        <f>ROUND(I372*H372,2)</f>
        <v>0</v>
      </c>
      <c r="BL372" s="18" t="s">
        <v>251</v>
      </c>
      <c r="BM372" s="216" t="s">
        <v>565</v>
      </c>
    </row>
    <row r="373" s="2" customFormat="1">
      <c r="A373" s="39"/>
      <c r="B373" s="40"/>
      <c r="C373" s="41"/>
      <c r="D373" s="218" t="s">
        <v>149</v>
      </c>
      <c r="E373" s="41"/>
      <c r="F373" s="219" t="s">
        <v>566</v>
      </c>
      <c r="G373" s="41"/>
      <c r="H373" s="41"/>
      <c r="I373" s="220"/>
      <c r="J373" s="41"/>
      <c r="K373" s="41"/>
      <c r="L373" s="45"/>
      <c r="M373" s="221"/>
      <c r="N373" s="222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149</v>
      </c>
      <c r="AU373" s="18" t="s">
        <v>147</v>
      </c>
    </row>
    <row r="374" s="13" customFormat="1">
      <c r="A374" s="13"/>
      <c r="B374" s="223"/>
      <c r="C374" s="224"/>
      <c r="D374" s="225" t="s">
        <v>151</v>
      </c>
      <c r="E374" s="226" t="s">
        <v>19</v>
      </c>
      <c r="F374" s="227" t="s">
        <v>544</v>
      </c>
      <c r="G374" s="224"/>
      <c r="H374" s="226" t="s">
        <v>19</v>
      </c>
      <c r="I374" s="228"/>
      <c r="J374" s="224"/>
      <c r="K374" s="224"/>
      <c r="L374" s="229"/>
      <c r="M374" s="230"/>
      <c r="N374" s="231"/>
      <c r="O374" s="231"/>
      <c r="P374" s="231"/>
      <c r="Q374" s="231"/>
      <c r="R374" s="231"/>
      <c r="S374" s="231"/>
      <c r="T374" s="23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3" t="s">
        <v>151</v>
      </c>
      <c r="AU374" s="233" t="s">
        <v>147</v>
      </c>
      <c r="AV374" s="13" t="s">
        <v>79</v>
      </c>
      <c r="AW374" s="13" t="s">
        <v>33</v>
      </c>
      <c r="AX374" s="13" t="s">
        <v>71</v>
      </c>
      <c r="AY374" s="233" t="s">
        <v>138</v>
      </c>
    </row>
    <row r="375" s="14" customFormat="1">
      <c r="A375" s="14"/>
      <c r="B375" s="234"/>
      <c r="C375" s="235"/>
      <c r="D375" s="225" t="s">
        <v>151</v>
      </c>
      <c r="E375" s="236" t="s">
        <v>19</v>
      </c>
      <c r="F375" s="237" t="s">
        <v>172</v>
      </c>
      <c r="G375" s="235"/>
      <c r="H375" s="238">
        <v>16.887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4" t="s">
        <v>151</v>
      </c>
      <c r="AU375" s="244" t="s">
        <v>147</v>
      </c>
      <c r="AV375" s="14" t="s">
        <v>147</v>
      </c>
      <c r="AW375" s="14" t="s">
        <v>33</v>
      </c>
      <c r="AX375" s="14" t="s">
        <v>71</v>
      </c>
      <c r="AY375" s="244" t="s">
        <v>138</v>
      </c>
    </row>
    <row r="376" s="14" customFormat="1">
      <c r="A376" s="14"/>
      <c r="B376" s="234"/>
      <c r="C376" s="235"/>
      <c r="D376" s="225" t="s">
        <v>151</v>
      </c>
      <c r="E376" s="236" t="s">
        <v>19</v>
      </c>
      <c r="F376" s="237" t="s">
        <v>154</v>
      </c>
      <c r="G376" s="235"/>
      <c r="H376" s="238">
        <v>5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4" t="s">
        <v>151</v>
      </c>
      <c r="AU376" s="244" t="s">
        <v>147</v>
      </c>
      <c r="AV376" s="14" t="s">
        <v>147</v>
      </c>
      <c r="AW376" s="14" t="s">
        <v>33</v>
      </c>
      <c r="AX376" s="14" t="s">
        <v>71</v>
      </c>
      <c r="AY376" s="244" t="s">
        <v>138</v>
      </c>
    </row>
    <row r="377" s="15" customFormat="1">
      <c r="A377" s="15"/>
      <c r="B377" s="245"/>
      <c r="C377" s="246"/>
      <c r="D377" s="225" t="s">
        <v>151</v>
      </c>
      <c r="E377" s="247" t="s">
        <v>19</v>
      </c>
      <c r="F377" s="248" t="s">
        <v>156</v>
      </c>
      <c r="G377" s="246"/>
      <c r="H377" s="249">
        <v>21.887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55" t="s">
        <v>151</v>
      </c>
      <c r="AU377" s="255" t="s">
        <v>147</v>
      </c>
      <c r="AV377" s="15" t="s">
        <v>146</v>
      </c>
      <c r="AW377" s="15" t="s">
        <v>33</v>
      </c>
      <c r="AX377" s="15" t="s">
        <v>79</v>
      </c>
      <c r="AY377" s="255" t="s">
        <v>138</v>
      </c>
    </row>
    <row r="378" s="2" customFormat="1" ht="24.15" customHeight="1">
      <c r="A378" s="39"/>
      <c r="B378" s="40"/>
      <c r="C378" s="205" t="s">
        <v>567</v>
      </c>
      <c r="D378" s="205" t="s">
        <v>141</v>
      </c>
      <c r="E378" s="206" t="s">
        <v>568</v>
      </c>
      <c r="F378" s="207" t="s">
        <v>569</v>
      </c>
      <c r="G378" s="208" t="s">
        <v>144</v>
      </c>
      <c r="H378" s="209">
        <v>21.887</v>
      </c>
      <c r="I378" s="210"/>
      <c r="J378" s="211">
        <f>ROUND(I378*H378,2)</f>
        <v>0</v>
      </c>
      <c r="K378" s="207" t="s">
        <v>145</v>
      </c>
      <c r="L378" s="45"/>
      <c r="M378" s="212" t="s">
        <v>19</v>
      </c>
      <c r="N378" s="213" t="s">
        <v>43</v>
      </c>
      <c r="O378" s="85"/>
      <c r="P378" s="214">
        <f>O378*H378</f>
        <v>0</v>
      </c>
      <c r="Q378" s="214">
        <v>0.0063499999999999997</v>
      </c>
      <c r="R378" s="214">
        <f>Q378*H378</f>
        <v>0.13898245000000001</v>
      </c>
      <c r="S378" s="214">
        <v>0</v>
      </c>
      <c r="T378" s="21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6" t="s">
        <v>251</v>
      </c>
      <c r="AT378" s="216" t="s">
        <v>141</v>
      </c>
      <c r="AU378" s="216" t="s">
        <v>147</v>
      </c>
      <c r="AY378" s="18" t="s">
        <v>138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147</v>
      </c>
      <c r="BK378" s="217">
        <f>ROUND(I378*H378,2)</f>
        <v>0</v>
      </c>
      <c r="BL378" s="18" t="s">
        <v>251</v>
      </c>
      <c r="BM378" s="216" t="s">
        <v>570</v>
      </c>
    </row>
    <row r="379" s="2" customFormat="1">
      <c r="A379" s="39"/>
      <c r="B379" s="40"/>
      <c r="C379" s="41"/>
      <c r="D379" s="218" t="s">
        <v>149</v>
      </c>
      <c r="E379" s="41"/>
      <c r="F379" s="219" t="s">
        <v>571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149</v>
      </c>
      <c r="AU379" s="18" t="s">
        <v>147</v>
      </c>
    </row>
    <row r="380" s="13" customFormat="1">
      <c r="A380" s="13"/>
      <c r="B380" s="223"/>
      <c r="C380" s="224"/>
      <c r="D380" s="225" t="s">
        <v>151</v>
      </c>
      <c r="E380" s="226" t="s">
        <v>19</v>
      </c>
      <c r="F380" s="227" t="s">
        <v>544</v>
      </c>
      <c r="G380" s="224"/>
      <c r="H380" s="226" t="s">
        <v>19</v>
      </c>
      <c r="I380" s="228"/>
      <c r="J380" s="224"/>
      <c r="K380" s="224"/>
      <c r="L380" s="229"/>
      <c r="M380" s="230"/>
      <c r="N380" s="231"/>
      <c r="O380" s="231"/>
      <c r="P380" s="231"/>
      <c r="Q380" s="231"/>
      <c r="R380" s="231"/>
      <c r="S380" s="231"/>
      <c r="T380" s="23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3" t="s">
        <v>151</v>
      </c>
      <c r="AU380" s="233" t="s">
        <v>147</v>
      </c>
      <c r="AV380" s="13" t="s">
        <v>79</v>
      </c>
      <c r="AW380" s="13" t="s">
        <v>33</v>
      </c>
      <c r="AX380" s="13" t="s">
        <v>71</v>
      </c>
      <c r="AY380" s="233" t="s">
        <v>138</v>
      </c>
    </row>
    <row r="381" s="14" customFormat="1">
      <c r="A381" s="14"/>
      <c r="B381" s="234"/>
      <c r="C381" s="235"/>
      <c r="D381" s="225" t="s">
        <v>151</v>
      </c>
      <c r="E381" s="236" t="s">
        <v>19</v>
      </c>
      <c r="F381" s="237" t="s">
        <v>172</v>
      </c>
      <c r="G381" s="235"/>
      <c r="H381" s="238">
        <v>16.887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4" t="s">
        <v>151</v>
      </c>
      <c r="AU381" s="244" t="s">
        <v>147</v>
      </c>
      <c r="AV381" s="14" t="s">
        <v>147</v>
      </c>
      <c r="AW381" s="14" t="s">
        <v>33</v>
      </c>
      <c r="AX381" s="14" t="s">
        <v>71</v>
      </c>
      <c r="AY381" s="244" t="s">
        <v>138</v>
      </c>
    </row>
    <row r="382" s="14" customFormat="1">
      <c r="A382" s="14"/>
      <c r="B382" s="234"/>
      <c r="C382" s="235"/>
      <c r="D382" s="225" t="s">
        <v>151</v>
      </c>
      <c r="E382" s="236" t="s">
        <v>19</v>
      </c>
      <c r="F382" s="237" t="s">
        <v>154</v>
      </c>
      <c r="G382" s="235"/>
      <c r="H382" s="238">
        <v>5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4" t="s">
        <v>151</v>
      </c>
      <c r="AU382" s="244" t="s">
        <v>147</v>
      </c>
      <c r="AV382" s="14" t="s">
        <v>147</v>
      </c>
      <c r="AW382" s="14" t="s">
        <v>33</v>
      </c>
      <c r="AX382" s="14" t="s">
        <v>71</v>
      </c>
      <c r="AY382" s="244" t="s">
        <v>138</v>
      </c>
    </row>
    <row r="383" s="15" customFormat="1">
      <c r="A383" s="15"/>
      <c r="B383" s="245"/>
      <c r="C383" s="246"/>
      <c r="D383" s="225" t="s">
        <v>151</v>
      </c>
      <c r="E383" s="247" t="s">
        <v>19</v>
      </c>
      <c r="F383" s="248" t="s">
        <v>156</v>
      </c>
      <c r="G383" s="246"/>
      <c r="H383" s="249">
        <v>21.887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55" t="s">
        <v>151</v>
      </c>
      <c r="AU383" s="255" t="s">
        <v>147</v>
      </c>
      <c r="AV383" s="15" t="s">
        <v>146</v>
      </c>
      <c r="AW383" s="15" t="s">
        <v>33</v>
      </c>
      <c r="AX383" s="15" t="s">
        <v>79</v>
      </c>
      <c r="AY383" s="255" t="s">
        <v>138</v>
      </c>
    </row>
    <row r="384" s="2" customFormat="1" ht="16.5" customHeight="1">
      <c r="A384" s="39"/>
      <c r="B384" s="40"/>
      <c r="C384" s="256" t="s">
        <v>572</v>
      </c>
      <c r="D384" s="256" t="s">
        <v>258</v>
      </c>
      <c r="E384" s="257" t="s">
        <v>573</v>
      </c>
      <c r="F384" s="258" t="s">
        <v>574</v>
      </c>
      <c r="G384" s="259" t="s">
        <v>144</v>
      </c>
      <c r="H384" s="260">
        <v>24.076000000000001</v>
      </c>
      <c r="I384" s="261"/>
      <c r="J384" s="262">
        <f>ROUND(I384*H384,2)</f>
        <v>0</v>
      </c>
      <c r="K384" s="258" t="s">
        <v>145</v>
      </c>
      <c r="L384" s="263"/>
      <c r="M384" s="264" t="s">
        <v>19</v>
      </c>
      <c r="N384" s="265" t="s">
        <v>43</v>
      </c>
      <c r="O384" s="85"/>
      <c r="P384" s="214">
        <f>O384*H384</f>
        <v>0</v>
      </c>
      <c r="Q384" s="214">
        <v>0.017999999999999999</v>
      </c>
      <c r="R384" s="214">
        <f>Q384*H384</f>
        <v>0.43336799999999998</v>
      </c>
      <c r="S384" s="214">
        <v>0</v>
      </c>
      <c r="T384" s="215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6" t="s">
        <v>351</v>
      </c>
      <c r="AT384" s="216" t="s">
        <v>258</v>
      </c>
      <c r="AU384" s="216" t="s">
        <v>147</v>
      </c>
      <c r="AY384" s="18" t="s">
        <v>138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8" t="s">
        <v>147</v>
      </c>
      <c r="BK384" s="217">
        <f>ROUND(I384*H384,2)</f>
        <v>0</v>
      </c>
      <c r="BL384" s="18" t="s">
        <v>251</v>
      </c>
      <c r="BM384" s="216" t="s">
        <v>575</v>
      </c>
    </row>
    <row r="385" s="14" customFormat="1">
      <c r="A385" s="14"/>
      <c r="B385" s="234"/>
      <c r="C385" s="235"/>
      <c r="D385" s="225" t="s">
        <v>151</v>
      </c>
      <c r="E385" s="235"/>
      <c r="F385" s="237" t="s">
        <v>576</v>
      </c>
      <c r="G385" s="235"/>
      <c r="H385" s="238">
        <v>24.076000000000001</v>
      </c>
      <c r="I385" s="239"/>
      <c r="J385" s="235"/>
      <c r="K385" s="235"/>
      <c r="L385" s="240"/>
      <c r="M385" s="241"/>
      <c r="N385" s="242"/>
      <c r="O385" s="242"/>
      <c r="P385" s="242"/>
      <c r="Q385" s="242"/>
      <c r="R385" s="242"/>
      <c r="S385" s="242"/>
      <c r="T385" s="24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4" t="s">
        <v>151</v>
      </c>
      <c r="AU385" s="244" t="s">
        <v>147</v>
      </c>
      <c r="AV385" s="14" t="s">
        <v>147</v>
      </c>
      <c r="AW385" s="14" t="s">
        <v>4</v>
      </c>
      <c r="AX385" s="14" t="s">
        <v>79</v>
      </c>
      <c r="AY385" s="244" t="s">
        <v>138</v>
      </c>
    </row>
    <row r="386" s="2" customFormat="1" ht="16.5" customHeight="1">
      <c r="A386" s="39"/>
      <c r="B386" s="40"/>
      <c r="C386" s="205" t="s">
        <v>577</v>
      </c>
      <c r="D386" s="205" t="s">
        <v>141</v>
      </c>
      <c r="E386" s="206" t="s">
        <v>578</v>
      </c>
      <c r="F386" s="207" t="s">
        <v>579</v>
      </c>
      <c r="G386" s="208" t="s">
        <v>144</v>
      </c>
      <c r="H386" s="209">
        <v>21.887</v>
      </c>
      <c r="I386" s="210"/>
      <c r="J386" s="211">
        <f>ROUND(I386*H386,2)</f>
        <v>0</v>
      </c>
      <c r="K386" s="207" t="s">
        <v>145</v>
      </c>
      <c r="L386" s="45"/>
      <c r="M386" s="212" t="s">
        <v>19</v>
      </c>
      <c r="N386" s="213" t="s">
        <v>43</v>
      </c>
      <c r="O386" s="85"/>
      <c r="P386" s="214">
        <f>O386*H386</f>
        <v>0</v>
      </c>
      <c r="Q386" s="214">
        <v>0.0015</v>
      </c>
      <c r="R386" s="214">
        <f>Q386*H386</f>
        <v>0.032830499999999999</v>
      </c>
      <c r="S386" s="214">
        <v>0</v>
      </c>
      <c r="T386" s="21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251</v>
      </c>
      <c r="AT386" s="216" t="s">
        <v>141</v>
      </c>
      <c r="AU386" s="216" t="s">
        <v>147</v>
      </c>
      <c r="AY386" s="18" t="s">
        <v>138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147</v>
      </c>
      <c r="BK386" s="217">
        <f>ROUND(I386*H386,2)</f>
        <v>0</v>
      </c>
      <c r="BL386" s="18" t="s">
        <v>251</v>
      </c>
      <c r="BM386" s="216" t="s">
        <v>580</v>
      </c>
    </row>
    <row r="387" s="2" customFormat="1">
      <c r="A387" s="39"/>
      <c r="B387" s="40"/>
      <c r="C387" s="41"/>
      <c r="D387" s="218" t="s">
        <v>149</v>
      </c>
      <c r="E387" s="41"/>
      <c r="F387" s="219" t="s">
        <v>581</v>
      </c>
      <c r="G387" s="41"/>
      <c r="H387" s="41"/>
      <c r="I387" s="220"/>
      <c r="J387" s="41"/>
      <c r="K387" s="41"/>
      <c r="L387" s="45"/>
      <c r="M387" s="221"/>
      <c r="N387" s="222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149</v>
      </c>
      <c r="AU387" s="18" t="s">
        <v>147</v>
      </c>
    </row>
    <row r="388" s="13" customFormat="1">
      <c r="A388" s="13"/>
      <c r="B388" s="223"/>
      <c r="C388" s="224"/>
      <c r="D388" s="225" t="s">
        <v>151</v>
      </c>
      <c r="E388" s="226" t="s">
        <v>19</v>
      </c>
      <c r="F388" s="227" t="s">
        <v>544</v>
      </c>
      <c r="G388" s="224"/>
      <c r="H388" s="226" t="s">
        <v>19</v>
      </c>
      <c r="I388" s="228"/>
      <c r="J388" s="224"/>
      <c r="K388" s="224"/>
      <c r="L388" s="229"/>
      <c r="M388" s="230"/>
      <c r="N388" s="231"/>
      <c r="O388" s="231"/>
      <c r="P388" s="231"/>
      <c r="Q388" s="231"/>
      <c r="R388" s="231"/>
      <c r="S388" s="231"/>
      <c r="T388" s="23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3" t="s">
        <v>151</v>
      </c>
      <c r="AU388" s="233" t="s">
        <v>147</v>
      </c>
      <c r="AV388" s="13" t="s">
        <v>79</v>
      </c>
      <c r="AW388" s="13" t="s">
        <v>33</v>
      </c>
      <c r="AX388" s="13" t="s">
        <v>71</v>
      </c>
      <c r="AY388" s="233" t="s">
        <v>138</v>
      </c>
    </row>
    <row r="389" s="14" customFormat="1">
      <c r="A389" s="14"/>
      <c r="B389" s="234"/>
      <c r="C389" s="235"/>
      <c r="D389" s="225" t="s">
        <v>151</v>
      </c>
      <c r="E389" s="236" t="s">
        <v>19</v>
      </c>
      <c r="F389" s="237" t="s">
        <v>172</v>
      </c>
      <c r="G389" s="235"/>
      <c r="H389" s="238">
        <v>16.887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4" t="s">
        <v>151</v>
      </c>
      <c r="AU389" s="244" t="s">
        <v>147</v>
      </c>
      <c r="AV389" s="14" t="s">
        <v>147</v>
      </c>
      <c r="AW389" s="14" t="s">
        <v>33</v>
      </c>
      <c r="AX389" s="14" t="s">
        <v>71</v>
      </c>
      <c r="AY389" s="244" t="s">
        <v>138</v>
      </c>
    </row>
    <row r="390" s="14" customFormat="1">
      <c r="A390" s="14"/>
      <c r="B390" s="234"/>
      <c r="C390" s="235"/>
      <c r="D390" s="225" t="s">
        <v>151</v>
      </c>
      <c r="E390" s="236" t="s">
        <v>19</v>
      </c>
      <c r="F390" s="237" t="s">
        <v>154</v>
      </c>
      <c r="G390" s="235"/>
      <c r="H390" s="238">
        <v>5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4" t="s">
        <v>151</v>
      </c>
      <c r="AU390" s="244" t="s">
        <v>147</v>
      </c>
      <c r="AV390" s="14" t="s">
        <v>147</v>
      </c>
      <c r="AW390" s="14" t="s">
        <v>33</v>
      </c>
      <c r="AX390" s="14" t="s">
        <v>71</v>
      </c>
      <c r="AY390" s="244" t="s">
        <v>138</v>
      </c>
    </row>
    <row r="391" s="15" customFormat="1">
      <c r="A391" s="15"/>
      <c r="B391" s="245"/>
      <c r="C391" s="246"/>
      <c r="D391" s="225" t="s">
        <v>151</v>
      </c>
      <c r="E391" s="247" t="s">
        <v>19</v>
      </c>
      <c r="F391" s="248" t="s">
        <v>156</v>
      </c>
      <c r="G391" s="246"/>
      <c r="H391" s="249">
        <v>21.887</v>
      </c>
      <c r="I391" s="250"/>
      <c r="J391" s="246"/>
      <c r="K391" s="246"/>
      <c r="L391" s="251"/>
      <c r="M391" s="252"/>
      <c r="N391" s="253"/>
      <c r="O391" s="253"/>
      <c r="P391" s="253"/>
      <c r="Q391" s="253"/>
      <c r="R391" s="253"/>
      <c r="S391" s="253"/>
      <c r="T391" s="254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55" t="s">
        <v>151</v>
      </c>
      <c r="AU391" s="255" t="s">
        <v>147</v>
      </c>
      <c r="AV391" s="15" t="s">
        <v>146</v>
      </c>
      <c r="AW391" s="15" t="s">
        <v>33</v>
      </c>
      <c r="AX391" s="15" t="s">
        <v>79</v>
      </c>
      <c r="AY391" s="255" t="s">
        <v>138</v>
      </c>
    </row>
    <row r="392" s="2" customFormat="1" ht="16.5" customHeight="1">
      <c r="A392" s="39"/>
      <c r="B392" s="40"/>
      <c r="C392" s="205" t="s">
        <v>582</v>
      </c>
      <c r="D392" s="205" t="s">
        <v>141</v>
      </c>
      <c r="E392" s="206" t="s">
        <v>583</v>
      </c>
      <c r="F392" s="207" t="s">
        <v>584</v>
      </c>
      <c r="G392" s="208" t="s">
        <v>302</v>
      </c>
      <c r="H392" s="209">
        <v>55.539999999999999</v>
      </c>
      <c r="I392" s="210"/>
      <c r="J392" s="211">
        <f>ROUND(I392*H392,2)</f>
        <v>0</v>
      </c>
      <c r="K392" s="207" t="s">
        <v>145</v>
      </c>
      <c r="L392" s="45"/>
      <c r="M392" s="212" t="s">
        <v>19</v>
      </c>
      <c r="N392" s="213" t="s">
        <v>43</v>
      </c>
      <c r="O392" s="85"/>
      <c r="P392" s="214">
        <f>O392*H392</f>
        <v>0</v>
      </c>
      <c r="Q392" s="214">
        <v>3.0000000000000001E-05</v>
      </c>
      <c r="R392" s="214">
        <f>Q392*H392</f>
        <v>0.0016662000000000001</v>
      </c>
      <c r="S392" s="214">
        <v>0</v>
      </c>
      <c r="T392" s="21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251</v>
      </c>
      <c r="AT392" s="216" t="s">
        <v>141</v>
      </c>
      <c r="AU392" s="216" t="s">
        <v>147</v>
      </c>
      <c r="AY392" s="18" t="s">
        <v>138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147</v>
      </c>
      <c r="BK392" s="217">
        <f>ROUND(I392*H392,2)</f>
        <v>0</v>
      </c>
      <c r="BL392" s="18" t="s">
        <v>251</v>
      </c>
      <c r="BM392" s="216" t="s">
        <v>585</v>
      </c>
    </row>
    <row r="393" s="2" customFormat="1">
      <c r="A393" s="39"/>
      <c r="B393" s="40"/>
      <c r="C393" s="41"/>
      <c r="D393" s="218" t="s">
        <v>149</v>
      </c>
      <c r="E393" s="41"/>
      <c r="F393" s="219" t="s">
        <v>586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149</v>
      </c>
      <c r="AU393" s="18" t="s">
        <v>147</v>
      </c>
    </row>
    <row r="394" s="13" customFormat="1">
      <c r="A394" s="13"/>
      <c r="B394" s="223"/>
      <c r="C394" s="224"/>
      <c r="D394" s="225" t="s">
        <v>151</v>
      </c>
      <c r="E394" s="226" t="s">
        <v>19</v>
      </c>
      <c r="F394" s="227" t="s">
        <v>284</v>
      </c>
      <c r="G394" s="224"/>
      <c r="H394" s="226" t="s">
        <v>19</v>
      </c>
      <c r="I394" s="228"/>
      <c r="J394" s="224"/>
      <c r="K394" s="224"/>
      <c r="L394" s="229"/>
      <c r="M394" s="230"/>
      <c r="N394" s="231"/>
      <c r="O394" s="231"/>
      <c r="P394" s="231"/>
      <c r="Q394" s="231"/>
      <c r="R394" s="231"/>
      <c r="S394" s="231"/>
      <c r="T394" s="23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3" t="s">
        <v>151</v>
      </c>
      <c r="AU394" s="233" t="s">
        <v>147</v>
      </c>
      <c r="AV394" s="13" t="s">
        <v>79</v>
      </c>
      <c r="AW394" s="13" t="s">
        <v>33</v>
      </c>
      <c r="AX394" s="13" t="s">
        <v>71</v>
      </c>
      <c r="AY394" s="233" t="s">
        <v>138</v>
      </c>
    </row>
    <row r="395" s="14" customFormat="1">
      <c r="A395" s="14"/>
      <c r="B395" s="234"/>
      <c r="C395" s="235"/>
      <c r="D395" s="225" t="s">
        <v>151</v>
      </c>
      <c r="E395" s="236" t="s">
        <v>19</v>
      </c>
      <c r="F395" s="237" t="s">
        <v>587</v>
      </c>
      <c r="G395" s="235"/>
      <c r="H395" s="238">
        <v>50.539999999999999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4" t="s">
        <v>151</v>
      </c>
      <c r="AU395" s="244" t="s">
        <v>147</v>
      </c>
      <c r="AV395" s="14" t="s">
        <v>147</v>
      </c>
      <c r="AW395" s="14" t="s">
        <v>33</v>
      </c>
      <c r="AX395" s="14" t="s">
        <v>71</v>
      </c>
      <c r="AY395" s="244" t="s">
        <v>138</v>
      </c>
    </row>
    <row r="396" s="14" customFormat="1">
      <c r="A396" s="14"/>
      <c r="B396" s="234"/>
      <c r="C396" s="235"/>
      <c r="D396" s="225" t="s">
        <v>151</v>
      </c>
      <c r="E396" s="236" t="s">
        <v>19</v>
      </c>
      <c r="F396" s="237" t="s">
        <v>177</v>
      </c>
      <c r="G396" s="235"/>
      <c r="H396" s="238">
        <v>5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4" t="s">
        <v>151</v>
      </c>
      <c r="AU396" s="244" t="s">
        <v>147</v>
      </c>
      <c r="AV396" s="14" t="s">
        <v>147</v>
      </c>
      <c r="AW396" s="14" t="s">
        <v>33</v>
      </c>
      <c r="AX396" s="14" t="s">
        <v>71</v>
      </c>
      <c r="AY396" s="244" t="s">
        <v>138</v>
      </c>
    </row>
    <row r="397" s="15" customFormat="1">
      <c r="A397" s="15"/>
      <c r="B397" s="245"/>
      <c r="C397" s="246"/>
      <c r="D397" s="225" t="s">
        <v>151</v>
      </c>
      <c r="E397" s="247" t="s">
        <v>19</v>
      </c>
      <c r="F397" s="248" t="s">
        <v>156</v>
      </c>
      <c r="G397" s="246"/>
      <c r="H397" s="249">
        <v>55.539999999999999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5" t="s">
        <v>151</v>
      </c>
      <c r="AU397" s="255" t="s">
        <v>147</v>
      </c>
      <c r="AV397" s="15" t="s">
        <v>146</v>
      </c>
      <c r="AW397" s="15" t="s">
        <v>33</v>
      </c>
      <c r="AX397" s="15" t="s">
        <v>79</v>
      </c>
      <c r="AY397" s="255" t="s">
        <v>138</v>
      </c>
    </row>
    <row r="398" s="2" customFormat="1" ht="16.5" customHeight="1">
      <c r="A398" s="39"/>
      <c r="B398" s="40"/>
      <c r="C398" s="205" t="s">
        <v>588</v>
      </c>
      <c r="D398" s="205" t="s">
        <v>141</v>
      </c>
      <c r="E398" s="206" t="s">
        <v>589</v>
      </c>
      <c r="F398" s="207" t="s">
        <v>590</v>
      </c>
      <c r="G398" s="208" t="s">
        <v>302</v>
      </c>
      <c r="H398" s="209">
        <v>55.539999999999999</v>
      </c>
      <c r="I398" s="210"/>
      <c r="J398" s="211">
        <f>ROUND(I398*H398,2)</f>
        <v>0</v>
      </c>
      <c r="K398" s="207" t="s">
        <v>145</v>
      </c>
      <c r="L398" s="45"/>
      <c r="M398" s="212" t="s">
        <v>19</v>
      </c>
      <c r="N398" s="213" t="s">
        <v>43</v>
      </c>
      <c r="O398" s="85"/>
      <c r="P398" s="214">
        <f>O398*H398</f>
        <v>0</v>
      </c>
      <c r="Q398" s="214">
        <v>0.00032000000000000003</v>
      </c>
      <c r="R398" s="214">
        <f>Q398*H398</f>
        <v>0.017772800000000002</v>
      </c>
      <c r="S398" s="214">
        <v>0</v>
      </c>
      <c r="T398" s="215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6" t="s">
        <v>251</v>
      </c>
      <c r="AT398" s="216" t="s">
        <v>141</v>
      </c>
      <c r="AU398" s="216" t="s">
        <v>147</v>
      </c>
      <c r="AY398" s="18" t="s">
        <v>138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8" t="s">
        <v>147</v>
      </c>
      <c r="BK398" s="217">
        <f>ROUND(I398*H398,2)</f>
        <v>0</v>
      </c>
      <c r="BL398" s="18" t="s">
        <v>251</v>
      </c>
      <c r="BM398" s="216" t="s">
        <v>591</v>
      </c>
    </row>
    <row r="399" s="2" customFormat="1">
      <c r="A399" s="39"/>
      <c r="B399" s="40"/>
      <c r="C399" s="41"/>
      <c r="D399" s="218" t="s">
        <v>149</v>
      </c>
      <c r="E399" s="41"/>
      <c r="F399" s="219" t="s">
        <v>592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149</v>
      </c>
      <c r="AU399" s="18" t="s">
        <v>147</v>
      </c>
    </row>
    <row r="400" s="13" customFormat="1">
      <c r="A400" s="13"/>
      <c r="B400" s="223"/>
      <c r="C400" s="224"/>
      <c r="D400" s="225" t="s">
        <v>151</v>
      </c>
      <c r="E400" s="226" t="s">
        <v>19</v>
      </c>
      <c r="F400" s="227" t="s">
        <v>284</v>
      </c>
      <c r="G400" s="224"/>
      <c r="H400" s="226" t="s">
        <v>19</v>
      </c>
      <c r="I400" s="228"/>
      <c r="J400" s="224"/>
      <c r="K400" s="224"/>
      <c r="L400" s="229"/>
      <c r="M400" s="230"/>
      <c r="N400" s="231"/>
      <c r="O400" s="231"/>
      <c r="P400" s="231"/>
      <c r="Q400" s="231"/>
      <c r="R400" s="231"/>
      <c r="S400" s="231"/>
      <c r="T400" s="23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3" t="s">
        <v>151</v>
      </c>
      <c r="AU400" s="233" t="s">
        <v>147</v>
      </c>
      <c r="AV400" s="13" t="s">
        <v>79</v>
      </c>
      <c r="AW400" s="13" t="s">
        <v>33</v>
      </c>
      <c r="AX400" s="13" t="s">
        <v>71</v>
      </c>
      <c r="AY400" s="233" t="s">
        <v>138</v>
      </c>
    </row>
    <row r="401" s="14" customFormat="1">
      <c r="A401" s="14"/>
      <c r="B401" s="234"/>
      <c r="C401" s="235"/>
      <c r="D401" s="225" t="s">
        <v>151</v>
      </c>
      <c r="E401" s="236" t="s">
        <v>19</v>
      </c>
      <c r="F401" s="237" t="s">
        <v>587</v>
      </c>
      <c r="G401" s="235"/>
      <c r="H401" s="238">
        <v>50.539999999999999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4" t="s">
        <v>151</v>
      </c>
      <c r="AU401" s="244" t="s">
        <v>147</v>
      </c>
      <c r="AV401" s="14" t="s">
        <v>147</v>
      </c>
      <c r="AW401" s="14" t="s">
        <v>33</v>
      </c>
      <c r="AX401" s="14" t="s">
        <v>71</v>
      </c>
      <c r="AY401" s="244" t="s">
        <v>138</v>
      </c>
    </row>
    <row r="402" s="14" customFormat="1">
      <c r="A402" s="14"/>
      <c r="B402" s="234"/>
      <c r="C402" s="235"/>
      <c r="D402" s="225" t="s">
        <v>151</v>
      </c>
      <c r="E402" s="236" t="s">
        <v>19</v>
      </c>
      <c r="F402" s="237" t="s">
        <v>177</v>
      </c>
      <c r="G402" s="235"/>
      <c r="H402" s="238">
        <v>5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4" t="s">
        <v>151</v>
      </c>
      <c r="AU402" s="244" t="s">
        <v>147</v>
      </c>
      <c r="AV402" s="14" t="s">
        <v>147</v>
      </c>
      <c r="AW402" s="14" t="s">
        <v>33</v>
      </c>
      <c r="AX402" s="14" t="s">
        <v>71</v>
      </c>
      <c r="AY402" s="244" t="s">
        <v>138</v>
      </c>
    </row>
    <row r="403" s="15" customFormat="1">
      <c r="A403" s="15"/>
      <c r="B403" s="245"/>
      <c r="C403" s="246"/>
      <c r="D403" s="225" t="s">
        <v>151</v>
      </c>
      <c r="E403" s="247" t="s">
        <v>19</v>
      </c>
      <c r="F403" s="248" t="s">
        <v>156</v>
      </c>
      <c r="G403" s="246"/>
      <c r="H403" s="249">
        <v>55.539999999999999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55" t="s">
        <v>151</v>
      </c>
      <c r="AU403" s="255" t="s">
        <v>147</v>
      </c>
      <c r="AV403" s="15" t="s">
        <v>146</v>
      </c>
      <c r="AW403" s="15" t="s">
        <v>33</v>
      </c>
      <c r="AX403" s="15" t="s">
        <v>79</v>
      </c>
      <c r="AY403" s="255" t="s">
        <v>138</v>
      </c>
    </row>
    <row r="404" s="2" customFormat="1" ht="24.15" customHeight="1">
      <c r="A404" s="39"/>
      <c r="B404" s="40"/>
      <c r="C404" s="205" t="s">
        <v>593</v>
      </c>
      <c r="D404" s="205" t="s">
        <v>141</v>
      </c>
      <c r="E404" s="206" t="s">
        <v>594</v>
      </c>
      <c r="F404" s="207" t="s">
        <v>595</v>
      </c>
      <c r="G404" s="208" t="s">
        <v>330</v>
      </c>
      <c r="H404" s="209">
        <v>0.63300000000000001</v>
      </c>
      <c r="I404" s="210"/>
      <c r="J404" s="211">
        <f>ROUND(I404*H404,2)</f>
        <v>0</v>
      </c>
      <c r="K404" s="207" t="s">
        <v>145</v>
      </c>
      <c r="L404" s="45"/>
      <c r="M404" s="212" t="s">
        <v>19</v>
      </c>
      <c r="N404" s="213" t="s">
        <v>43</v>
      </c>
      <c r="O404" s="85"/>
      <c r="P404" s="214">
        <f>O404*H404</f>
        <v>0</v>
      </c>
      <c r="Q404" s="214">
        <v>0</v>
      </c>
      <c r="R404" s="214">
        <f>Q404*H404</f>
        <v>0</v>
      </c>
      <c r="S404" s="214">
        <v>0</v>
      </c>
      <c r="T404" s="21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6" t="s">
        <v>251</v>
      </c>
      <c r="AT404" s="216" t="s">
        <v>141</v>
      </c>
      <c r="AU404" s="216" t="s">
        <v>147</v>
      </c>
      <c r="AY404" s="18" t="s">
        <v>138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147</v>
      </c>
      <c r="BK404" s="217">
        <f>ROUND(I404*H404,2)</f>
        <v>0</v>
      </c>
      <c r="BL404" s="18" t="s">
        <v>251</v>
      </c>
      <c r="BM404" s="216" t="s">
        <v>596</v>
      </c>
    </row>
    <row r="405" s="2" customFormat="1">
      <c r="A405" s="39"/>
      <c r="B405" s="40"/>
      <c r="C405" s="41"/>
      <c r="D405" s="218" t="s">
        <v>149</v>
      </c>
      <c r="E405" s="41"/>
      <c r="F405" s="219" t="s">
        <v>597</v>
      </c>
      <c r="G405" s="41"/>
      <c r="H405" s="41"/>
      <c r="I405" s="220"/>
      <c r="J405" s="41"/>
      <c r="K405" s="41"/>
      <c r="L405" s="45"/>
      <c r="M405" s="221"/>
      <c r="N405" s="222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149</v>
      </c>
      <c r="AU405" s="18" t="s">
        <v>147</v>
      </c>
    </row>
    <row r="406" s="2" customFormat="1" ht="24.15" customHeight="1">
      <c r="A406" s="39"/>
      <c r="B406" s="40"/>
      <c r="C406" s="205" t="s">
        <v>598</v>
      </c>
      <c r="D406" s="205" t="s">
        <v>141</v>
      </c>
      <c r="E406" s="206" t="s">
        <v>599</v>
      </c>
      <c r="F406" s="207" t="s">
        <v>600</v>
      </c>
      <c r="G406" s="208" t="s">
        <v>330</v>
      </c>
      <c r="H406" s="209">
        <v>0.63300000000000001</v>
      </c>
      <c r="I406" s="210"/>
      <c r="J406" s="211">
        <f>ROUND(I406*H406,2)</f>
        <v>0</v>
      </c>
      <c r="K406" s="207" t="s">
        <v>145</v>
      </c>
      <c r="L406" s="45"/>
      <c r="M406" s="212" t="s">
        <v>19</v>
      </c>
      <c r="N406" s="213" t="s">
        <v>43</v>
      </c>
      <c r="O406" s="85"/>
      <c r="P406" s="214">
        <f>O406*H406</f>
        <v>0</v>
      </c>
      <c r="Q406" s="214">
        <v>0</v>
      </c>
      <c r="R406" s="214">
        <f>Q406*H406</f>
        <v>0</v>
      </c>
      <c r="S406" s="214">
        <v>0</v>
      </c>
      <c r="T406" s="215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6" t="s">
        <v>251</v>
      </c>
      <c r="AT406" s="216" t="s">
        <v>141</v>
      </c>
      <c r="AU406" s="216" t="s">
        <v>147</v>
      </c>
      <c r="AY406" s="18" t="s">
        <v>138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8" t="s">
        <v>147</v>
      </c>
      <c r="BK406" s="217">
        <f>ROUND(I406*H406,2)</f>
        <v>0</v>
      </c>
      <c r="BL406" s="18" t="s">
        <v>251</v>
      </c>
      <c r="BM406" s="216" t="s">
        <v>601</v>
      </c>
    </row>
    <row r="407" s="2" customFormat="1">
      <c r="A407" s="39"/>
      <c r="B407" s="40"/>
      <c r="C407" s="41"/>
      <c r="D407" s="218" t="s">
        <v>149</v>
      </c>
      <c r="E407" s="41"/>
      <c r="F407" s="219" t="s">
        <v>602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149</v>
      </c>
      <c r="AU407" s="18" t="s">
        <v>147</v>
      </c>
    </row>
    <row r="408" s="2" customFormat="1" ht="24.15" customHeight="1">
      <c r="A408" s="39"/>
      <c r="B408" s="40"/>
      <c r="C408" s="205" t="s">
        <v>603</v>
      </c>
      <c r="D408" s="205" t="s">
        <v>141</v>
      </c>
      <c r="E408" s="206" t="s">
        <v>604</v>
      </c>
      <c r="F408" s="207" t="s">
        <v>605</v>
      </c>
      <c r="G408" s="208" t="s">
        <v>330</v>
      </c>
      <c r="H408" s="209">
        <v>0.63300000000000001</v>
      </c>
      <c r="I408" s="210"/>
      <c r="J408" s="211">
        <f>ROUND(I408*H408,2)</f>
        <v>0</v>
      </c>
      <c r="K408" s="207" t="s">
        <v>145</v>
      </c>
      <c r="L408" s="45"/>
      <c r="M408" s="212" t="s">
        <v>19</v>
      </c>
      <c r="N408" s="213" t="s">
        <v>43</v>
      </c>
      <c r="O408" s="85"/>
      <c r="P408" s="214">
        <f>O408*H408</f>
        <v>0</v>
      </c>
      <c r="Q408" s="214">
        <v>0</v>
      </c>
      <c r="R408" s="214">
        <f>Q408*H408</f>
        <v>0</v>
      </c>
      <c r="S408" s="214">
        <v>0</v>
      </c>
      <c r="T408" s="21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6" t="s">
        <v>251</v>
      </c>
      <c r="AT408" s="216" t="s">
        <v>141</v>
      </c>
      <c r="AU408" s="216" t="s">
        <v>147</v>
      </c>
      <c r="AY408" s="18" t="s">
        <v>138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8" t="s">
        <v>147</v>
      </c>
      <c r="BK408" s="217">
        <f>ROUND(I408*H408,2)</f>
        <v>0</v>
      </c>
      <c r="BL408" s="18" t="s">
        <v>251</v>
      </c>
      <c r="BM408" s="216" t="s">
        <v>606</v>
      </c>
    </row>
    <row r="409" s="2" customFormat="1">
      <c r="A409" s="39"/>
      <c r="B409" s="40"/>
      <c r="C409" s="41"/>
      <c r="D409" s="218" t="s">
        <v>149</v>
      </c>
      <c r="E409" s="41"/>
      <c r="F409" s="219" t="s">
        <v>607</v>
      </c>
      <c r="G409" s="41"/>
      <c r="H409" s="41"/>
      <c r="I409" s="220"/>
      <c r="J409" s="41"/>
      <c r="K409" s="41"/>
      <c r="L409" s="45"/>
      <c r="M409" s="221"/>
      <c r="N409" s="222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149</v>
      </c>
      <c r="AU409" s="18" t="s">
        <v>147</v>
      </c>
    </row>
    <row r="410" s="2" customFormat="1" ht="33" customHeight="1">
      <c r="A410" s="39"/>
      <c r="B410" s="40"/>
      <c r="C410" s="205" t="s">
        <v>608</v>
      </c>
      <c r="D410" s="205" t="s">
        <v>141</v>
      </c>
      <c r="E410" s="206" t="s">
        <v>609</v>
      </c>
      <c r="F410" s="207" t="s">
        <v>610</v>
      </c>
      <c r="G410" s="208" t="s">
        <v>330</v>
      </c>
      <c r="H410" s="209">
        <v>12.026999999999999</v>
      </c>
      <c r="I410" s="210"/>
      <c r="J410" s="211">
        <f>ROUND(I410*H410,2)</f>
        <v>0</v>
      </c>
      <c r="K410" s="207" t="s">
        <v>145</v>
      </c>
      <c r="L410" s="45"/>
      <c r="M410" s="212" t="s">
        <v>19</v>
      </c>
      <c r="N410" s="213" t="s">
        <v>43</v>
      </c>
      <c r="O410" s="85"/>
      <c r="P410" s="214">
        <f>O410*H410</f>
        <v>0</v>
      </c>
      <c r="Q410" s="214">
        <v>0</v>
      </c>
      <c r="R410" s="214">
        <f>Q410*H410</f>
        <v>0</v>
      </c>
      <c r="S410" s="214">
        <v>0</v>
      </c>
      <c r="T410" s="21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6" t="s">
        <v>251</v>
      </c>
      <c r="AT410" s="216" t="s">
        <v>141</v>
      </c>
      <c r="AU410" s="216" t="s">
        <v>147</v>
      </c>
      <c r="AY410" s="18" t="s">
        <v>138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147</v>
      </c>
      <c r="BK410" s="217">
        <f>ROUND(I410*H410,2)</f>
        <v>0</v>
      </c>
      <c r="BL410" s="18" t="s">
        <v>251</v>
      </c>
      <c r="BM410" s="216" t="s">
        <v>611</v>
      </c>
    </row>
    <row r="411" s="2" customFormat="1">
      <c r="A411" s="39"/>
      <c r="B411" s="40"/>
      <c r="C411" s="41"/>
      <c r="D411" s="218" t="s">
        <v>149</v>
      </c>
      <c r="E411" s="41"/>
      <c r="F411" s="219" t="s">
        <v>612</v>
      </c>
      <c r="G411" s="41"/>
      <c r="H411" s="41"/>
      <c r="I411" s="220"/>
      <c r="J411" s="41"/>
      <c r="K411" s="41"/>
      <c r="L411" s="45"/>
      <c r="M411" s="221"/>
      <c r="N411" s="222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149</v>
      </c>
      <c r="AU411" s="18" t="s">
        <v>147</v>
      </c>
    </row>
    <row r="412" s="14" customFormat="1">
      <c r="A412" s="14"/>
      <c r="B412" s="234"/>
      <c r="C412" s="235"/>
      <c r="D412" s="225" t="s">
        <v>151</v>
      </c>
      <c r="E412" s="235"/>
      <c r="F412" s="237" t="s">
        <v>613</v>
      </c>
      <c r="G412" s="235"/>
      <c r="H412" s="238">
        <v>12.026999999999999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4" t="s">
        <v>151</v>
      </c>
      <c r="AU412" s="244" t="s">
        <v>147</v>
      </c>
      <c r="AV412" s="14" t="s">
        <v>147</v>
      </c>
      <c r="AW412" s="14" t="s">
        <v>4</v>
      </c>
      <c r="AX412" s="14" t="s">
        <v>79</v>
      </c>
      <c r="AY412" s="244" t="s">
        <v>138</v>
      </c>
    </row>
    <row r="413" s="12" customFormat="1" ht="22.8" customHeight="1">
      <c r="A413" s="12"/>
      <c r="B413" s="189"/>
      <c r="C413" s="190"/>
      <c r="D413" s="191" t="s">
        <v>70</v>
      </c>
      <c r="E413" s="203" t="s">
        <v>614</v>
      </c>
      <c r="F413" s="203" t="s">
        <v>615</v>
      </c>
      <c r="G413" s="190"/>
      <c r="H413" s="190"/>
      <c r="I413" s="193"/>
      <c r="J413" s="204">
        <f>BK413</f>
        <v>0</v>
      </c>
      <c r="K413" s="190"/>
      <c r="L413" s="195"/>
      <c r="M413" s="196"/>
      <c r="N413" s="197"/>
      <c r="O413" s="197"/>
      <c r="P413" s="198">
        <f>SUM(P414:P478)</f>
        <v>0</v>
      </c>
      <c r="Q413" s="197"/>
      <c r="R413" s="198">
        <f>SUM(R414:R478)</f>
        <v>2.4257884000000001</v>
      </c>
      <c r="S413" s="197"/>
      <c r="T413" s="199">
        <f>SUM(T414:T478)</f>
        <v>7.4098170000000012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00" t="s">
        <v>147</v>
      </c>
      <c r="AT413" s="201" t="s">
        <v>70</v>
      </c>
      <c r="AU413" s="201" t="s">
        <v>79</v>
      </c>
      <c r="AY413" s="200" t="s">
        <v>138</v>
      </c>
      <c r="BK413" s="202">
        <f>SUM(BK414:BK478)</f>
        <v>0</v>
      </c>
    </row>
    <row r="414" s="2" customFormat="1" ht="16.5" customHeight="1">
      <c r="A414" s="39"/>
      <c r="B414" s="40"/>
      <c r="C414" s="205" t="s">
        <v>616</v>
      </c>
      <c r="D414" s="205" t="s">
        <v>141</v>
      </c>
      <c r="E414" s="206" t="s">
        <v>617</v>
      </c>
      <c r="F414" s="207" t="s">
        <v>618</v>
      </c>
      <c r="G414" s="208" t="s">
        <v>144</v>
      </c>
      <c r="H414" s="209">
        <v>115.78</v>
      </c>
      <c r="I414" s="210"/>
      <c r="J414" s="211">
        <f>ROUND(I414*H414,2)</f>
        <v>0</v>
      </c>
      <c r="K414" s="207" t="s">
        <v>145</v>
      </c>
      <c r="L414" s="45"/>
      <c r="M414" s="212" t="s">
        <v>19</v>
      </c>
      <c r="N414" s="213" t="s">
        <v>43</v>
      </c>
      <c r="O414" s="85"/>
      <c r="P414" s="214">
        <f>O414*H414</f>
        <v>0</v>
      </c>
      <c r="Q414" s="214">
        <v>0</v>
      </c>
      <c r="R414" s="214">
        <f>Q414*H414</f>
        <v>0</v>
      </c>
      <c r="S414" s="214">
        <v>0</v>
      </c>
      <c r="T414" s="215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6" t="s">
        <v>251</v>
      </c>
      <c r="AT414" s="216" t="s">
        <v>141</v>
      </c>
      <c r="AU414" s="216" t="s">
        <v>147</v>
      </c>
      <c r="AY414" s="18" t="s">
        <v>138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8" t="s">
        <v>147</v>
      </c>
      <c r="BK414" s="217">
        <f>ROUND(I414*H414,2)</f>
        <v>0</v>
      </c>
      <c r="BL414" s="18" t="s">
        <v>251</v>
      </c>
      <c r="BM414" s="216" t="s">
        <v>619</v>
      </c>
    </row>
    <row r="415" s="2" customFormat="1">
      <c r="A415" s="39"/>
      <c r="B415" s="40"/>
      <c r="C415" s="41"/>
      <c r="D415" s="218" t="s">
        <v>149</v>
      </c>
      <c r="E415" s="41"/>
      <c r="F415" s="219" t="s">
        <v>620</v>
      </c>
      <c r="G415" s="41"/>
      <c r="H415" s="41"/>
      <c r="I415" s="220"/>
      <c r="J415" s="41"/>
      <c r="K415" s="41"/>
      <c r="L415" s="45"/>
      <c r="M415" s="221"/>
      <c r="N415" s="222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149</v>
      </c>
      <c r="AU415" s="18" t="s">
        <v>147</v>
      </c>
    </row>
    <row r="416" s="13" customFormat="1">
      <c r="A416" s="13"/>
      <c r="B416" s="223"/>
      <c r="C416" s="224"/>
      <c r="D416" s="225" t="s">
        <v>151</v>
      </c>
      <c r="E416" s="226" t="s">
        <v>19</v>
      </c>
      <c r="F416" s="227" t="s">
        <v>621</v>
      </c>
      <c r="G416" s="224"/>
      <c r="H416" s="226" t="s">
        <v>19</v>
      </c>
      <c r="I416" s="228"/>
      <c r="J416" s="224"/>
      <c r="K416" s="224"/>
      <c r="L416" s="229"/>
      <c r="M416" s="230"/>
      <c r="N416" s="231"/>
      <c r="O416" s="231"/>
      <c r="P416" s="231"/>
      <c r="Q416" s="231"/>
      <c r="R416" s="231"/>
      <c r="S416" s="231"/>
      <c r="T416" s="23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3" t="s">
        <v>151</v>
      </c>
      <c r="AU416" s="233" t="s">
        <v>147</v>
      </c>
      <c r="AV416" s="13" t="s">
        <v>79</v>
      </c>
      <c r="AW416" s="13" t="s">
        <v>33</v>
      </c>
      <c r="AX416" s="13" t="s">
        <v>71</v>
      </c>
      <c r="AY416" s="233" t="s">
        <v>138</v>
      </c>
    </row>
    <row r="417" s="14" customFormat="1">
      <c r="A417" s="14"/>
      <c r="B417" s="234"/>
      <c r="C417" s="235"/>
      <c r="D417" s="225" t="s">
        <v>151</v>
      </c>
      <c r="E417" s="236" t="s">
        <v>19</v>
      </c>
      <c r="F417" s="237" t="s">
        <v>622</v>
      </c>
      <c r="G417" s="235"/>
      <c r="H417" s="238">
        <v>101.08</v>
      </c>
      <c r="I417" s="239"/>
      <c r="J417" s="235"/>
      <c r="K417" s="235"/>
      <c r="L417" s="240"/>
      <c r="M417" s="241"/>
      <c r="N417" s="242"/>
      <c r="O417" s="242"/>
      <c r="P417" s="242"/>
      <c r="Q417" s="242"/>
      <c r="R417" s="242"/>
      <c r="S417" s="242"/>
      <c r="T417" s="24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4" t="s">
        <v>151</v>
      </c>
      <c r="AU417" s="244" t="s">
        <v>147</v>
      </c>
      <c r="AV417" s="14" t="s">
        <v>147</v>
      </c>
      <c r="AW417" s="14" t="s">
        <v>33</v>
      </c>
      <c r="AX417" s="14" t="s">
        <v>71</v>
      </c>
      <c r="AY417" s="244" t="s">
        <v>138</v>
      </c>
    </row>
    <row r="418" s="14" customFormat="1">
      <c r="A418" s="14"/>
      <c r="B418" s="234"/>
      <c r="C418" s="235"/>
      <c r="D418" s="225" t="s">
        <v>151</v>
      </c>
      <c r="E418" s="236" t="s">
        <v>19</v>
      </c>
      <c r="F418" s="237" t="s">
        <v>154</v>
      </c>
      <c r="G418" s="235"/>
      <c r="H418" s="238">
        <v>5</v>
      </c>
      <c r="I418" s="239"/>
      <c r="J418" s="235"/>
      <c r="K418" s="235"/>
      <c r="L418" s="240"/>
      <c r="M418" s="241"/>
      <c r="N418" s="242"/>
      <c r="O418" s="242"/>
      <c r="P418" s="242"/>
      <c r="Q418" s="242"/>
      <c r="R418" s="242"/>
      <c r="S418" s="242"/>
      <c r="T418" s="24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4" t="s">
        <v>151</v>
      </c>
      <c r="AU418" s="244" t="s">
        <v>147</v>
      </c>
      <c r="AV418" s="14" t="s">
        <v>147</v>
      </c>
      <c r="AW418" s="14" t="s">
        <v>33</v>
      </c>
      <c r="AX418" s="14" t="s">
        <v>71</v>
      </c>
      <c r="AY418" s="244" t="s">
        <v>138</v>
      </c>
    </row>
    <row r="419" s="13" customFormat="1">
      <c r="A419" s="13"/>
      <c r="B419" s="223"/>
      <c r="C419" s="224"/>
      <c r="D419" s="225" t="s">
        <v>151</v>
      </c>
      <c r="E419" s="226" t="s">
        <v>19</v>
      </c>
      <c r="F419" s="227" t="s">
        <v>623</v>
      </c>
      <c r="G419" s="224"/>
      <c r="H419" s="226" t="s">
        <v>19</v>
      </c>
      <c r="I419" s="228"/>
      <c r="J419" s="224"/>
      <c r="K419" s="224"/>
      <c r="L419" s="229"/>
      <c r="M419" s="230"/>
      <c r="N419" s="231"/>
      <c r="O419" s="231"/>
      <c r="P419" s="231"/>
      <c r="Q419" s="231"/>
      <c r="R419" s="231"/>
      <c r="S419" s="231"/>
      <c r="T419" s="23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3" t="s">
        <v>151</v>
      </c>
      <c r="AU419" s="233" t="s">
        <v>147</v>
      </c>
      <c r="AV419" s="13" t="s">
        <v>79</v>
      </c>
      <c r="AW419" s="13" t="s">
        <v>33</v>
      </c>
      <c r="AX419" s="13" t="s">
        <v>71</v>
      </c>
      <c r="AY419" s="233" t="s">
        <v>138</v>
      </c>
    </row>
    <row r="420" s="14" customFormat="1">
      <c r="A420" s="14"/>
      <c r="B420" s="234"/>
      <c r="C420" s="235"/>
      <c r="D420" s="225" t="s">
        <v>151</v>
      </c>
      <c r="E420" s="236" t="s">
        <v>19</v>
      </c>
      <c r="F420" s="237" t="s">
        <v>624</v>
      </c>
      <c r="G420" s="235"/>
      <c r="H420" s="238">
        <v>9.6999999999999993</v>
      </c>
      <c r="I420" s="239"/>
      <c r="J420" s="235"/>
      <c r="K420" s="235"/>
      <c r="L420" s="240"/>
      <c r="M420" s="241"/>
      <c r="N420" s="242"/>
      <c r="O420" s="242"/>
      <c r="P420" s="242"/>
      <c r="Q420" s="242"/>
      <c r="R420" s="242"/>
      <c r="S420" s="242"/>
      <c r="T420" s="24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4" t="s">
        <v>151</v>
      </c>
      <c r="AU420" s="244" t="s">
        <v>147</v>
      </c>
      <c r="AV420" s="14" t="s">
        <v>147</v>
      </c>
      <c r="AW420" s="14" t="s">
        <v>33</v>
      </c>
      <c r="AX420" s="14" t="s">
        <v>71</v>
      </c>
      <c r="AY420" s="244" t="s">
        <v>138</v>
      </c>
    </row>
    <row r="421" s="15" customFormat="1">
      <c r="A421" s="15"/>
      <c r="B421" s="245"/>
      <c r="C421" s="246"/>
      <c r="D421" s="225" t="s">
        <v>151</v>
      </c>
      <c r="E421" s="247" t="s">
        <v>19</v>
      </c>
      <c r="F421" s="248" t="s">
        <v>156</v>
      </c>
      <c r="G421" s="246"/>
      <c r="H421" s="249">
        <v>115.78</v>
      </c>
      <c r="I421" s="250"/>
      <c r="J421" s="246"/>
      <c r="K421" s="246"/>
      <c r="L421" s="251"/>
      <c r="M421" s="252"/>
      <c r="N421" s="253"/>
      <c r="O421" s="253"/>
      <c r="P421" s="253"/>
      <c r="Q421" s="253"/>
      <c r="R421" s="253"/>
      <c r="S421" s="253"/>
      <c r="T421" s="254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55" t="s">
        <v>151</v>
      </c>
      <c r="AU421" s="255" t="s">
        <v>147</v>
      </c>
      <c r="AV421" s="15" t="s">
        <v>146</v>
      </c>
      <c r="AW421" s="15" t="s">
        <v>33</v>
      </c>
      <c r="AX421" s="15" t="s">
        <v>79</v>
      </c>
      <c r="AY421" s="255" t="s">
        <v>138</v>
      </c>
    </row>
    <row r="422" s="2" customFormat="1" ht="16.5" customHeight="1">
      <c r="A422" s="39"/>
      <c r="B422" s="40"/>
      <c r="C422" s="205" t="s">
        <v>625</v>
      </c>
      <c r="D422" s="205" t="s">
        <v>141</v>
      </c>
      <c r="E422" s="206" t="s">
        <v>626</v>
      </c>
      <c r="F422" s="207" t="s">
        <v>627</v>
      </c>
      <c r="G422" s="208" t="s">
        <v>144</v>
      </c>
      <c r="H422" s="209">
        <v>115.78</v>
      </c>
      <c r="I422" s="210"/>
      <c r="J422" s="211">
        <f>ROUND(I422*H422,2)</f>
        <v>0</v>
      </c>
      <c r="K422" s="207" t="s">
        <v>145</v>
      </c>
      <c r="L422" s="45"/>
      <c r="M422" s="212" t="s">
        <v>19</v>
      </c>
      <c r="N422" s="213" t="s">
        <v>43</v>
      </c>
      <c r="O422" s="85"/>
      <c r="P422" s="214">
        <f>O422*H422</f>
        <v>0</v>
      </c>
      <c r="Q422" s="214">
        <v>0.00029999999999999997</v>
      </c>
      <c r="R422" s="214">
        <f>Q422*H422</f>
        <v>0.034733999999999994</v>
      </c>
      <c r="S422" s="214">
        <v>0</v>
      </c>
      <c r="T422" s="215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16" t="s">
        <v>251</v>
      </c>
      <c r="AT422" s="216" t="s">
        <v>141</v>
      </c>
      <c r="AU422" s="216" t="s">
        <v>147</v>
      </c>
      <c r="AY422" s="18" t="s">
        <v>138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8" t="s">
        <v>147</v>
      </c>
      <c r="BK422" s="217">
        <f>ROUND(I422*H422,2)</f>
        <v>0</v>
      </c>
      <c r="BL422" s="18" t="s">
        <v>251</v>
      </c>
      <c r="BM422" s="216" t="s">
        <v>628</v>
      </c>
    </row>
    <row r="423" s="2" customFormat="1">
      <c r="A423" s="39"/>
      <c r="B423" s="40"/>
      <c r="C423" s="41"/>
      <c r="D423" s="218" t="s">
        <v>149</v>
      </c>
      <c r="E423" s="41"/>
      <c r="F423" s="219" t="s">
        <v>629</v>
      </c>
      <c r="G423" s="41"/>
      <c r="H423" s="41"/>
      <c r="I423" s="220"/>
      <c r="J423" s="41"/>
      <c r="K423" s="41"/>
      <c r="L423" s="45"/>
      <c r="M423" s="221"/>
      <c r="N423" s="222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149</v>
      </c>
      <c r="AU423" s="18" t="s">
        <v>147</v>
      </c>
    </row>
    <row r="424" s="13" customFormat="1">
      <c r="A424" s="13"/>
      <c r="B424" s="223"/>
      <c r="C424" s="224"/>
      <c r="D424" s="225" t="s">
        <v>151</v>
      </c>
      <c r="E424" s="226" t="s">
        <v>19</v>
      </c>
      <c r="F424" s="227" t="s">
        <v>621</v>
      </c>
      <c r="G424" s="224"/>
      <c r="H424" s="226" t="s">
        <v>19</v>
      </c>
      <c r="I424" s="228"/>
      <c r="J424" s="224"/>
      <c r="K424" s="224"/>
      <c r="L424" s="229"/>
      <c r="M424" s="230"/>
      <c r="N424" s="231"/>
      <c r="O424" s="231"/>
      <c r="P424" s="231"/>
      <c r="Q424" s="231"/>
      <c r="R424" s="231"/>
      <c r="S424" s="231"/>
      <c r="T424" s="23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3" t="s">
        <v>151</v>
      </c>
      <c r="AU424" s="233" t="s">
        <v>147</v>
      </c>
      <c r="AV424" s="13" t="s">
        <v>79</v>
      </c>
      <c r="AW424" s="13" t="s">
        <v>33</v>
      </c>
      <c r="AX424" s="13" t="s">
        <v>71</v>
      </c>
      <c r="AY424" s="233" t="s">
        <v>138</v>
      </c>
    </row>
    <row r="425" s="14" customFormat="1">
      <c r="A425" s="14"/>
      <c r="B425" s="234"/>
      <c r="C425" s="235"/>
      <c r="D425" s="225" t="s">
        <v>151</v>
      </c>
      <c r="E425" s="236" t="s">
        <v>19</v>
      </c>
      <c r="F425" s="237" t="s">
        <v>622</v>
      </c>
      <c r="G425" s="235"/>
      <c r="H425" s="238">
        <v>101.08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4" t="s">
        <v>151</v>
      </c>
      <c r="AU425" s="244" t="s">
        <v>147</v>
      </c>
      <c r="AV425" s="14" t="s">
        <v>147</v>
      </c>
      <c r="AW425" s="14" t="s">
        <v>33</v>
      </c>
      <c r="AX425" s="14" t="s">
        <v>71</v>
      </c>
      <c r="AY425" s="244" t="s">
        <v>138</v>
      </c>
    </row>
    <row r="426" s="14" customFormat="1">
      <c r="A426" s="14"/>
      <c r="B426" s="234"/>
      <c r="C426" s="235"/>
      <c r="D426" s="225" t="s">
        <v>151</v>
      </c>
      <c r="E426" s="236" t="s">
        <v>19</v>
      </c>
      <c r="F426" s="237" t="s">
        <v>154</v>
      </c>
      <c r="G426" s="235"/>
      <c r="H426" s="238">
        <v>5</v>
      </c>
      <c r="I426" s="239"/>
      <c r="J426" s="235"/>
      <c r="K426" s="235"/>
      <c r="L426" s="240"/>
      <c r="M426" s="241"/>
      <c r="N426" s="242"/>
      <c r="O426" s="242"/>
      <c r="P426" s="242"/>
      <c r="Q426" s="242"/>
      <c r="R426" s="242"/>
      <c r="S426" s="242"/>
      <c r="T426" s="24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4" t="s">
        <v>151</v>
      </c>
      <c r="AU426" s="244" t="s">
        <v>147</v>
      </c>
      <c r="AV426" s="14" t="s">
        <v>147</v>
      </c>
      <c r="AW426" s="14" t="s">
        <v>33</v>
      </c>
      <c r="AX426" s="14" t="s">
        <v>71</v>
      </c>
      <c r="AY426" s="244" t="s">
        <v>138</v>
      </c>
    </row>
    <row r="427" s="13" customFormat="1">
      <c r="A427" s="13"/>
      <c r="B427" s="223"/>
      <c r="C427" s="224"/>
      <c r="D427" s="225" t="s">
        <v>151</v>
      </c>
      <c r="E427" s="226" t="s">
        <v>19</v>
      </c>
      <c r="F427" s="227" t="s">
        <v>623</v>
      </c>
      <c r="G427" s="224"/>
      <c r="H427" s="226" t="s">
        <v>19</v>
      </c>
      <c r="I427" s="228"/>
      <c r="J427" s="224"/>
      <c r="K427" s="224"/>
      <c r="L427" s="229"/>
      <c r="M427" s="230"/>
      <c r="N427" s="231"/>
      <c r="O427" s="231"/>
      <c r="P427" s="231"/>
      <c r="Q427" s="231"/>
      <c r="R427" s="231"/>
      <c r="S427" s="231"/>
      <c r="T427" s="23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3" t="s">
        <v>151</v>
      </c>
      <c r="AU427" s="233" t="s">
        <v>147</v>
      </c>
      <c r="AV427" s="13" t="s">
        <v>79</v>
      </c>
      <c r="AW427" s="13" t="s">
        <v>33</v>
      </c>
      <c r="AX427" s="13" t="s">
        <v>71</v>
      </c>
      <c r="AY427" s="233" t="s">
        <v>138</v>
      </c>
    </row>
    <row r="428" s="14" customFormat="1">
      <c r="A428" s="14"/>
      <c r="B428" s="234"/>
      <c r="C428" s="235"/>
      <c r="D428" s="225" t="s">
        <v>151</v>
      </c>
      <c r="E428" s="236" t="s">
        <v>19</v>
      </c>
      <c r="F428" s="237" t="s">
        <v>624</v>
      </c>
      <c r="G428" s="235"/>
      <c r="H428" s="238">
        <v>9.6999999999999993</v>
      </c>
      <c r="I428" s="239"/>
      <c r="J428" s="235"/>
      <c r="K428" s="235"/>
      <c r="L428" s="240"/>
      <c r="M428" s="241"/>
      <c r="N428" s="242"/>
      <c r="O428" s="242"/>
      <c r="P428" s="242"/>
      <c r="Q428" s="242"/>
      <c r="R428" s="242"/>
      <c r="S428" s="242"/>
      <c r="T428" s="243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4" t="s">
        <v>151</v>
      </c>
      <c r="AU428" s="244" t="s">
        <v>147</v>
      </c>
      <c r="AV428" s="14" t="s">
        <v>147</v>
      </c>
      <c r="AW428" s="14" t="s">
        <v>33</v>
      </c>
      <c r="AX428" s="14" t="s">
        <v>71</v>
      </c>
      <c r="AY428" s="244" t="s">
        <v>138</v>
      </c>
    </row>
    <row r="429" s="15" customFormat="1">
      <c r="A429" s="15"/>
      <c r="B429" s="245"/>
      <c r="C429" s="246"/>
      <c r="D429" s="225" t="s">
        <v>151</v>
      </c>
      <c r="E429" s="247" t="s">
        <v>19</v>
      </c>
      <c r="F429" s="248" t="s">
        <v>156</v>
      </c>
      <c r="G429" s="246"/>
      <c r="H429" s="249">
        <v>115.78</v>
      </c>
      <c r="I429" s="250"/>
      <c r="J429" s="246"/>
      <c r="K429" s="246"/>
      <c r="L429" s="251"/>
      <c r="M429" s="252"/>
      <c r="N429" s="253"/>
      <c r="O429" s="253"/>
      <c r="P429" s="253"/>
      <c r="Q429" s="253"/>
      <c r="R429" s="253"/>
      <c r="S429" s="253"/>
      <c r="T429" s="254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5" t="s">
        <v>151</v>
      </c>
      <c r="AU429" s="255" t="s">
        <v>147</v>
      </c>
      <c r="AV429" s="15" t="s">
        <v>146</v>
      </c>
      <c r="AW429" s="15" t="s">
        <v>33</v>
      </c>
      <c r="AX429" s="15" t="s">
        <v>79</v>
      </c>
      <c r="AY429" s="255" t="s">
        <v>138</v>
      </c>
    </row>
    <row r="430" s="2" customFormat="1" ht="16.5" customHeight="1">
      <c r="A430" s="39"/>
      <c r="B430" s="40"/>
      <c r="C430" s="205" t="s">
        <v>630</v>
      </c>
      <c r="D430" s="205" t="s">
        <v>141</v>
      </c>
      <c r="E430" s="206" t="s">
        <v>631</v>
      </c>
      <c r="F430" s="207" t="s">
        <v>632</v>
      </c>
      <c r="G430" s="208" t="s">
        <v>144</v>
      </c>
      <c r="H430" s="209">
        <v>115.78</v>
      </c>
      <c r="I430" s="210"/>
      <c r="J430" s="211">
        <f>ROUND(I430*H430,2)</f>
        <v>0</v>
      </c>
      <c r="K430" s="207" t="s">
        <v>145</v>
      </c>
      <c r="L430" s="45"/>
      <c r="M430" s="212" t="s">
        <v>19</v>
      </c>
      <c r="N430" s="213" t="s">
        <v>43</v>
      </c>
      <c r="O430" s="85"/>
      <c r="P430" s="214">
        <f>O430*H430</f>
        <v>0</v>
      </c>
      <c r="Q430" s="214">
        <v>0.0015</v>
      </c>
      <c r="R430" s="214">
        <f>Q430*H430</f>
        <v>0.17367000000000002</v>
      </c>
      <c r="S430" s="214">
        <v>0</v>
      </c>
      <c r="T430" s="215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6" t="s">
        <v>251</v>
      </c>
      <c r="AT430" s="216" t="s">
        <v>141</v>
      </c>
      <c r="AU430" s="216" t="s">
        <v>147</v>
      </c>
      <c r="AY430" s="18" t="s">
        <v>138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8" t="s">
        <v>147</v>
      </c>
      <c r="BK430" s="217">
        <f>ROUND(I430*H430,2)</f>
        <v>0</v>
      </c>
      <c r="BL430" s="18" t="s">
        <v>251</v>
      </c>
      <c r="BM430" s="216" t="s">
        <v>633</v>
      </c>
    </row>
    <row r="431" s="2" customFormat="1">
      <c r="A431" s="39"/>
      <c r="B431" s="40"/>
      <c r="C431" s="41"/>
      <c r="D431" s="218" t="s">
        <v>149</v>
      </c>
      <c r="E431" s="41"/>
      <c r="F431" s="219" t="s">
        <v>634</v>
      </c>
      <c r="G431" s="41"/>
      <c r="H431" s="41"/>
      <c r="I431" s="220"/>
      <c r="J431" s="41"/>
      <c r="K431" s="41"/>
      <c r="L431" s="45"/>
      <c r="M431" s="221"/>
      <c r="N431" s="222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149</v>
      </c>
      <c r="AU431" s="18" t="s">
        <v>147</v>
      </c>
    </row>
    <row r="432" s="13" customFormat="1">
      <c r="A432" s="13"/>
      <c r="B432" s="223"/>
      <c r="C432" s="224"/>
      <c r="D432" s="225" t="s">
        <v>151</v>
      </c>
      <c r="E432" s="226" t="s">
        <v>19</v>
      </c>
      <c r="F432" s="227" t="s">
        <v>621</v>
      </c>
      <c r="G432" s="224"/>
      <c r="H432" s="226" t="s">
        <v>19</v>
      </c>
      <c r="I432" s="228"/>
      <c r="J432" s="224"/>
      <c r="K432" s="224"/>
      <c r="L432" s="229"/>
      <c r="M432" s="230"/>
      <c r="N432" s="231"/>
      <c r="O432" s="231"/>
      <c r="P432" s="231"/>
      <c r="Q432" s="231"/>
      <c r="R432" s="231"/>
      <c r="S432" s="231"/>
      <c r="T432" s="23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3" t="s">
        <v>151</v>
      </c>
      <c r="AU432" s="233" t="s">
        <v>147</v>
      </c>
      <c r="AV432" s="13" t="s">
        <v>79</v>
      </c>
      <c r="AW432" s="13" t="s">
        <v>33</v>
      </c>
      <c r="AX432" s="13" t="s">
        <v>71</v>
      </c>
      <c r="AY432" s="233" t="s">
        <v>138</v>
      </c>
    </row>
    <row r="433" s="14" customFormat="1">
      <c r="A433" s="14"/>
      <c r="B433" s="234"/>
      <c r="C433" s="235"/>
      <c r="D433" s="225" t="s">
        <v>151</v>
      </c>
      <c r="E433" s="236" t="s">
        <v>19</v>
      </c>
      <c r="F433" s="237" t="s">
        <v>622</v>
      </c>
      <c r="G433" s="235"/>
      <c r="H433" s="238">
        <v>101.08</v>
      </c>
      <c r="I433" s="239"/>
      <c r="J433" s="235"/>
      <c r="K433" s="235"/>
      <c r="L433" s="240"/>
      <c r="M433" s="241"/>
      <c r="N433" s="242"/>
      <c r="O433" s="242"/>
      <c r="P433" s="242"/>
      <c r="Q433" s="242"/>
      <c r="R433" s="242"/>
      <c r="S433" s="242"/>
      <c r="T433" s="24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4" t="s">
        <v>151</v>
      </c>
      <c r="AU433" s="244" t="s">
        <v>147</v>
      </c>
      <c r="AV433" s="14" t="s">
        <v>147</v>
      </c>
      <c r="AW433" s="14" t="s">
        <v>33</v>
      </c>
      <c r="AX433" s="14" t="s">
        <v>71</v>
      </c>
      <c r="AY433" s="244" t="s">
        <v>138</v>
      </c>
    </row>
    <row r="434" s="14" customFormat="1">
      <c r="A434" s="14"/>
      <c r="B434" s="234"/>
      <c r="C434" s="235"/>
      <c r="D434" s="225" t="s">
        <v>151</v>
      </c>
      <c r="E434" s="236" t="s">
        <v>19</v>
      </c>
      <c r="F434" s="237" t="s">
        <v>154</v>
      </c>
      <c r="G434" s="235"/>
      <c r="H434" s="238">
        <v>5</v>
      </c>
      <c r="I434" s="239"/>
      <c r="J434" s="235"/>
      <c r="K434" s="235"/>
      <c r="L434" s="240"/>
      <c r="M434" s="241"/>
      <c r="N434" s="242"/>
      <c r="O434" s="242"/>
      <c r="P434" s="242"/>
      <c r="Q434" s="242"/>
      <c r="R434" s="242"/>
      <c r="S434" s="242"/>
      <c r="T434" s="24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4" t="s">
        <v>151</v>
      </c>
      <c r="AU434" s="244" t="s">
        <v>147</v>
      </c>
      <c r="AV434" s="14" t="s">
        <v>147</v>
      </c>
      <c r="AW434" s="14" t="s">
        <v>33</v>
      </c>
      <c r="AX434" s="14" t="s">
        <v>71</v>
      </c>
      <c r="AY434" s="244" t="s">
        <v>138</v>
      </c>
    </row>
    <row r="435" s="13" customFormat="1">
      <c r="A435" s="13"/>
      <c r="B435" s="223"/>
      <c r="C435" s="224"/>
      <c r="D435" s="225" t="s">
        <v>151</v>
      </c>
      <c r="E435" s="226" t="s">
        <v>19</v>
      </c>
      <c r="F435" s="227" t="s">
        <v>623</v>
      </c>
      <c r="G435" s="224"/>
      <c r="H435" s="226" t="s">
        <v>19</v>
      </c>
      <c r="I435" s="228"/>
      <c r="J435" s="224"/>
      <c r="K435" s="224"/>
      <c r="L435" s="229"/>
      <c r="M435" s="230"/>
      <c r="N435" s="231"/>
      <c r="O435" s="231"/>
      <c r="P435" s="231"/>
      <c r="Q435" s="231"/>
      <c r="R435" s="231"/>
      <c r="S435" s="231"/>
      <c r="T435" s="23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3" t="s">
        <v>151</v>
      </c>
      <c r="AU435" s="233" t="s">
        <v>147</v>
      </c>
      <c r="AV435" s="13" t="s">
        <v>79</v>
      </c>
      <c r="AW435" s="13" t="s">
        <v>33</v>
      </c>
      <c r="AX435" s="13" t="s">
        <v>71</v>
      </c>
      <c r="AY435" s="233" t="s">
        <v>138</v>
      </c>
    </row>
    <row r="436" s="14" customFormat="1">
      <c r="A436" s="14"/>
      <c r="B436" s="234"/>
      <c r="C436" s="235"/>
      <c r="D436" s="225" t="s">
        <v>151</v>
      </c>
      <c r="E436" s="236" t="s">
        <v>19</v>
      </c>
      <c r="F436" s="237" t="s">
        <v>624</v>
      </c>
      <c r="G436" s="235"/>
      <c r="H436" s="238">
        <v>9.6999999999999993</v>
      </c>
      <c r="I436" s="239"/>
      <c r="J436" s="235"/>
      <c r="K436" s="235"/>
      <c r="L436" s="240"/>
      <c r="M436" s="241"/>
      <c r="N436" s="242"/>
      <c r="O436" s="242"/>
      <c r="P436" s="242"/>
      <c r="Q436" s="242"/>
      <c r="R436" s="242"/>
      <c r="S436" s="242"/>
      <c r="T436" s="24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4" t="s">
        <v>151</v>
      </c>
      <c r="AU436" s="244" t="s">
        <v>147</v>
      </c>
      <c r="AV436" s="14" t="s">
        <v>147</v>
      </c>
      <c r="AW436" s="14" t="s">
        <v>33</v>
      </c>
      <c r="AX436" s="14" t="s">
        <v>71</v>
      </c>
      <c r="AY436" s="244" t="s">
        <v>138</v>
      </c>
    </row>
    <row r="437" s="15" customFormat="1">
      <c r="A437" s="15"/>
      <c r="B437" s="245"/>
      <c r="C437" s="246"/>
      <c r="D437" s="225" t="s">
        <v>151</v>
      </c>
      <c r="E437" s="247" t="s">
        <v>19</v>
      </c>
      <c r="F437" s="248" t="s">
        <v>156</v>
      </c>
      <c r="G437" s="246"/>
      <c r="H437" s="249">
        <v>115.78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55" t="s">
        <v>151</v>
      </c>
      <c r="AU437" s="255" t="s">
        <v>147</v>
      </c>
      <c r="AV437" s="15" t="s">
        <v>146</v>
      </c>
      <c r="AW437" s="15" t="s">
        <v>33</v>
      </c>
      <c r="AX437" s="15" t="s">
        <v>79</v>
      </c>
      <c r="AY437" s="255" t="s">
        <v>138</v>
      </c>
    </row>
    <row r="438" s="2" customFormat="1" ht="21.75" customHeight="1">
      <c r="A438" s="39"/>
      <c r="B438" s="40"/>
      <c r="C438" s="205" t="s">
        <v>635</v>
      </c>
      <c r="D438" s="205" t="s">
        <v>141</v>
      </c>
      <c r="E438" s="206" t="s">
        <v>636</v>
      </c>
      <c r="F438" s="207" t="s">
        <v>637</v>
      </c>
      <c r="G438" s="208" t="s">
        <v>302</v>
      </c>
      <c r="H438" s="209">
        <v>56</v>
      </c>
      <c r="I438" s="210"/>
      <c r="J438" s="211">
        <f>ROUND(I438*H438,2)</f>
        <v>0</v>
      </c>
      <c r="K438" s="207" t="s">
        <v>145</v>
      </c>
      <c r="L438" s="45"/>
      <c r="M438" s="212" t="s">
        <v>19</v>
      </c>
      <c r="N438" s="213" t="s">
        <v>43</v>
      </c>
      <c r="O438" s="85"/>
      <c r="P438" s="214">
        <f>O438*H438</f>
        <v>0</v>
      </c>
      <c r="Q438" s="214">
        <v>0.00020000000000000001</v>
      </c>
      <c r="R438" s="214">
        <f>Q438*H438</f>
        <v>0.0112</v>
      </c>
      <c r="S438" s="214">
        <v>0</v>
      </c>
      <c r="T438" s="21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251</v>
      </c>
      <c r="AT438" s="216" t="s">
        <v>141</v>
      </c>
      <c r="AU438" s="216" t="s">
        <v>147</v>
      </c>
      <c r="AY438" s="18" t="s">
        <v>138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147</v>
      </c>
      <c r="BK438" s="217">
        <f>ROUND(I438*H438,2)</f>
        <v>0</v>
      </c>
      <c r="BL438" s="18" t="s">
        <v>251</v>
      </c>
      <c r="BM438" s="216" t="s">
        <v>638</v>
      </c>
    </row>
    <row r="439" s="2" customFormat="1">
      <c r="A439" s="39"/>
      <c r="B439" s="40"/>
      <c r="C439" s="41"/>
      <c r="D439" s="218" t="s">
        <v>149</v>
      </c>
      <c r="E439" s="41"/>
      <c r="F439" s="219" t="s">
        <v>639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149</v>
      </c>
      <c r="AU439" s="18" t="s">
        <v>147</v>
      </c>
    </row>
    <row r="440" s="13" customFormat="1">
      <c r="A440" s="13"/>
      <c r="B440" s="223"/>
      <c r="C440" s="224"/>
      <c r="D440" s="225" t="s">
        <v>151</v>
      </c>
      <c r="E440" s="226" t="s">
        <v>19</v>
      </c>
      <c r="F440" s="227" t="s">
        <v>640</v>
      </c>
      <c r="G440" s="224"/>
      <c r="H440" s="226" t="s">
        <v>19</v>
      </c>
      <c r="I440" s="228"/>
      <c r="J440" s="224"/>
      <c r="K440" s="224"/>
      <c r="L440" s="229"/>
      <c r="M440" s="230"/>
      <c r="N440" s="231"/>
      <c r="O440" s="231"/>
      <c r="P440" s="231"/>
      <c r="Q440" s="231"/>
      <c r="R440" s="231"/>
      <c r="S440" s="231"/>
      <c r="T440" s="23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3" t="s">
        <v>151</v>
      </c>
      <c r="AU440" s="233" t="s">
        <v>147</v>
      </c>
      <c r="AV440" s="13" t="s">
        <v>79</v>
      </c>
      <c r="AW440" s="13" t="s">
        <v>33</v>
      </c>
      <c r="AX440" s="13" t="s">
        <v>71</v>
      </c>
      <c r="AY440" s="233" t="s">
        <v>138</v>
      </c>
    </row>
    <row r="441" s="14" customFormat="1">
      <c r="A441" s="14"/>
      <c r="B441" s="234"/>
      <c r="C441" s="235"/>
      <c r="D441" s="225" t="s">
        <v>151</v>
      </c>
      <c r="E441" s="236" t="s">
        <v>19</v>
      </c>
      <c r="F441" s="237" t="s">
        <v>641</v>
      </c>
      <c r="G441" s="235"/>
      <c r="H441" s="238">
        <v>56</v>
      </c>
      <c r="I441" s="239"/>
      <c r="J441" s="235"/>
      <c r="K441" s="235"/>
      <c r="L441" s="240"/>
      <c r="M441" s="241"/>
      <c r="N441" s="242"/>
      <c r="O441" s="242"/>
      <c r="P441" s="242"/>
      <c r="Q441" s="242"/>
      <c r="R441" s="242"/>
      <c r="S441" s="242"/>
      <c r="T441" s="24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4" t="s">
        <v>151</v>
      </c>
      <c r="AU441" s="244" t="s">
        <v>147</v>
      </c>
      <c r="AV441" s="14" t="s">
        <v>147</v>
      </c>
      <c r="AW441" s="14" t="s">
        <v>33</v>
      </c>
      <c r="AX441" s="14" t="s">
        <v>79</v>
      </c>
      <c r="AY441" s="244" t="s">
        <v>138</v>
      </c>
    </row>
    <row r="442" s="2" customFormat="1" ht="16.5" customHeight="1">
      <c r="A442" s="39"/>
      <c r="B442" s="40"/>
      <c r="C442" s="256" t="s">
        <v>642</v>
      </c>
      <c r="D442" s="256" t="s">
        <v>258</v>
      </c>
      <c r="E442" s="257" t="s">
        <v>643</v>
      </c>
      <c r="F442" s="258" t="s">
        <v>644</v>
      </c>
      <c r="G442" s="259" t="s">
        <v>302</v>
      </c>
      <c r="H442" s="260">
        <v>61.600000000000001</v>
      </c>
      <c r="I442" s="261"/>
      <c r="J442" s="262">
        <f>ROUND(I442*H442,2)</f>
        <v>0</v>
      </c>
      <c r="K442" s="258" t="s">
        <v>145</v>
      </c>
      <c r="L442" s="263"/>
      <c r="M442" s="264" t="s">
        <v>19</v>
      </c>
      <c r="N442" s="265" t="s">
        <v>43</v>
      </c>
      <c r="O442" s="85"/>
      <c r="P442" s="214">
        <f>O442*H442</f>
        <v>0</v>
      </c>
      <c r="Q442" s="214">
        <v>0.00010000000000000001</v>
      </c>
      <c r="R442" s="214">
        <f>Q442*H442</f>
        <v>0.0061600000000000005</v>
      </c>
      <c r="S442" s="214">
        <v>0</v>
      </c>
      <c r="T442" s="215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6" t="s">
        <v>351</v>
      </c>
      <c r="AT442" s="216" t="s">
        <v>258</v>
      </c>
      <c r="AU442" s="216" t="s">
        <v>147</v>
      </c>
      <c r="AY442" s="18" t="s">
        <v>138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8" t="s">
        <v>147</v>
      </c>
      <c r="BK442" s="217">
        <f>ROUND(I442*H442,2)</f>
        <v>0</v>
      </c>
      <c r="BL442" s="18" t="s">
        <v>251</v>
      </c>
      <c r="BM442" s="216" t="s">
        <v>645</v>
      </c>
    </row>
    <row r="443" s="14" customFormat="1">
      <c r="A443" s="14"/>
      <c r="B443" s="234"/>
      <c r="C443" s="235"/>
      <c r="D443" s="225" t="s">
        <v>151</v>
      </c>
      <c r="E443" s="235"/>
      <c r="F443" s="237" t="s">
        <v>646</v>
      </c>
      <c r="G443" s="235"/>
      <c r="H443" s="238">
        <v>61.600000000000001</v>
      </c>
      <c r="I443" s="239"/>
      <c r="J443" s="235"/>
      <c r="K443" s="235"/>
      <c r="L443" s="240"/>
      <c r="M443" s="241"/>
      <c r="N443" s="242"/>
      <c r="O443" s="242"/>
      <c r="P443" s="242"/>
      <c r="Q443" s="242"/>
      <c r="R443" s="242"/>
      <c r="S443" s="242"/>
      <c r="T443" s="24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4" t="s">
        <v>151</v>
      </c>
      <c r="AU443" s="244" t="s">
        <v>147</v>
      </c>
      <c r="AV443" s="14" t="s">
        <v>147</v>
      </c>
      <c r="AW443" s="14" t="s">
        <v>4</v>
      </c>
      <c r="AX443" s="14" t="s">
        <v>79</v>
      </c>
      <c r="AY443" s="244" t="s">
        <v>138</v>
      </c>
    </row>
    <row r="444" s="2" customFormat="1" ht="16.5" customHeight="1">
      <c r="A444" s="39"/>
      <c r="B444" s="40"/>
      <c r="C444" s="205" t="s">
        <v>647</v>
      </c>
      <c r="D444" s="205" t="s">
        <v>141</v>
      </c>
      <c r="E444" s="206" t="s">
        <v>648</v>
      </c>
      <c r="F444" s="207" t="s">
        <v>649</v>
      </c>
      <c r="G444" s="208" t="s">
        <v>144</v>
      </c>
      <c r="H444" s="209">
        <v>90.918000000000006</v>
      </c>
      <c r="I444" s="210"/>
      <c r="J444" s="211">
        <f>ROUND(I444*H444,2)</f>
        <v>0</v>
      </c>
      <c r="K444" s="207" t="s">
        <v>145</v>
      </c>
      <c r="L444" s="45"/>
      <c r="M444" s="212" t="s">
        <v>19</v>
      </c>
      <c r="N444" s="213" t="s">
        <v>43</v>
      </c>
      <c r="O444" s="85"/>
      <c r="P444" s="214">
        <f>O444*H444</f>
        <v>0</v>
      </c>
      <c r="Q444" s="214">
        <v>0</v>
      </c>
      <c r="R444" s="214">
        <f>Q444*H444</f>
        <v>0</v>
      </c>
      <c r="S444" s="214">
        <v>0.081500000000000003</v>
      </c>
      <c r="T444" s="215">
        <f>S444*H444</f>
        <v>7.4098170000000012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16" t="s">
        <v>251</v>
      </c>
      <c r="AT444" s="216" t="s">
        <v>141</v>
      </c>
      <c r="AU444" s="216" t="s">
        <v>147</v>
      </c>
      <c r="AY444" s="18" t="s">
        <v>138</v>
      </c>
      <c r="BE444" s="217">
        <f>IF(N444="základní",J444,0)</f>
        <v>0</v>
      </c>
      <c r="BF444" s="217">
        <f>IF(N444="snížená",J444,0)</f>
        <v>0</v>
      </c>
      <c r="BG444" s="217">
        <f>IF(N444="zákl. přenesená",J444,0)</f>
        <v>0</v>
      </c>
      <c r="BH444" s="217">
        <f>IF(N444="sníž. přenesená",J444,0)</f>
        <v>0</v>
      </c>
      <c r="BI444" s="217">
        <f>IF(N444="nulová",J444,0)</f>
        <v>0</v>
      </c>
      <c r="BJ444" s="18" t="s">
        <v>147</v>
      </c>
      <c r="BK444" s="217">
        <f>ROUND(I444*H444,2)</f>
        <v>0</v>
      </c>
      <c r="BL444" s="18" t="s">
        <v>251</v>
      </c>
      <c r="BM444" s="216" t="s">
        <v>650</v>
      </c>
    </row>
    <row r="445" s="2" customFormat="1">
      <c r="A445" s="39"/>
      <c r="B445" s="40"/>
      <c r="C445" s="41"/>
      <c r="D445" s="218" t="s">
        <v>149</v>
      </c>
      <c r="E445" s="41"/>
      <c r="F445" s="219" t="s">
        <v>651</v>
      </c>
      <c r="G445" s="41"/>
      <c r="H445" s="41"/>
      <c r="I445" s="220"/>
      <c r="J445" s="41"/>
      <c r="K445" s="41"/>
      <c r="L445" s="45"/>
      <c r="M445" s="221"/>
      <c r="N445" s="222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149</v>
      </c>
      <c r="AU445" s="18" t="s">
        <v>147</v>
      </c>
    </row>
    <row r="446" s="13" customFormat="1">
      <c r="A446" s="13"/>
      <c r="B446" s="223"/>
      <c r="C446" s="224"/>
      <c r="D446" s="225" t="s">
        <v>151</v>
      </c>
      <c r="E446" s="226" t="s">
        <v>19</v>
      </c>
      <c r="F446" s="227" t="s">
        <v>652</v>
      </c>
      <c r="G446" s="224"/>
      <c r="H446" s="226" t="s">
        <v>19</v>
      </c>
      <c r="I446" s="228"/>
      <c r="J446" s="224"/>
      <c r="K446" s="224"/>
      <c r="L446" s="229"/>
      <c r="M446" s="230"/>
      <c r="N446" s="231"/>
      <c r="O446" s="231"/>
      <c r="P446" s="231"/>
      <c r="Q446" s="231"/>
      <c r="R446" s="231"/>
      <c r="S446" s="231"/>
      <c r="T446" s="23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3" t="s">
        <v>151</v>
      </c>
      <c r="AU446" s="233" t="s">
        <v>147</v>
      </c>
      <c r="AV446" s="13" t="s">
        <v>79</v>
      </c>
      <c r="AW446" s="13" t="s">
        <v>33</v>
      </c>
      <c r="AX446" s="13" t="s">
        <v>71</v>
      </c>
      <c r="AY446" s="233" t="s">
        <v>138</v>
      </c>
    </row>
    <row r="447" s="14" customFormat="1">
      <c r="A447" s="14"/>
      <c r="B447" s="234"/>
      <c r="C447" s="235"/>
      <c r="D447" s="225" t="s">
        <v>151</v>
      </c>
      <c r="E447" s="236" t="s">
        <v>19</v>
      </c>
      <c r="F447" s="237" t="s">
        <v>653</v>
      </c>
      <c r="G447" s="235"/>
      <c r="H447" s="238">
        <v>85.918000000000006</v>
      </c>
      <c r="I447" s="239"/>
      <c r="J447" s="235"/>
      <c r="K447" s="235"/>
      <c r="L447" s="240"/>
      <c r="M447" s="241"/>
      <c r="N447" s="242"/>
      <c r="O447" s="242"/>
      <c r="P447" s="242"/>
      <c r="Q447" s="242"/>
      <c r="R447" s="242"/>
      <c r="S447" s="242"/>
      <c r="T447" s="24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4" t="s">
        <v>151</v>
      </c>
      <c r="AU447" s="244" t="s">
        <v>147</v>
      </c>
      <c r="AV447" s="14" t="s">
        <v>147</v>
      </c>
      <c r="AW447" s="14" t="s">
        <v>33</v>
      </c>
      <c r="AX447" s="14" t="s">
        <v>71</v>
      </c>
      <c r="AY447" s="244" t="s">
        <v>138</v>
      </c>
    </row>
    <row r="448" s="14" customFormat="1">
      <c r="A448" s="14"/>
      <c r="B448" s="234"/>
      <c r="C448" s="235"/>
      <c r="D448" s="225" t="s">
        <v>151</v>
      </c>
      <c r="E448" s="236" t="s">
        <v>19</v>
      </c>
      <c r="F448" s="237" t="s">
        <v>154</v>
      </c>
      <c r="G448" s="235"/>
      <c r="H448" s="238">
        <v>5</v>
      </c>
      <c r="I448" s="239"/>
      <c r="J448" s="235"/>
      <c r="K448" s="235"/>
      <c r="L448" s="240"/>
      <c r="M448" s="241"/>
      <c r="N448" s="242"/>
      <c r="O448" s="242"/>
      <c r="P448" s="242"/>
      <c r="Q448" s="242"/>
      <c r="R448" s="242"/>
      <c r="S448" s="242"/>
      <c r="T448" s="24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4" t="s">
        <v>151</v>
      </c>
      <c r="AU448" s="244" t="s">
        <v>147</v>
      </c>
      <c r="AV448" s="14" t="s">
        <v>147</v>
      </c>
      <c r="AW448" s="14" t="s">
        <v>33</v>
      </c>
      <c r="AX448" s="14" t="s">
        <v>71</v>
      </c>
      <c r="AY448" s="244" t="s">
        <v>138</v>
      </c>
    </row>
    <row r="449" s="15" customFormat="1">
      <c r="A449" s="15"/>
      <c r="B449" s="245"/>
      <c r="C449" s="246"/>
      <c r="D449" s="225" t="s">
        <v>151</v>
      </c>
      <c r="E449" s="247" t="s">
        <v>19</v>
      </c>
      <c r="F449" s="248" t="s">
        <v>156</v>
      </c>
      <c r="G449" s="246"/>
      <c r="H449" s="249">
        <v>90.918000000000006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55" t="s">
        <v>151</v>
      </c>
      <c r="AU449" s="255" t="s">
        <v>147</v>
      </c>
      <c r="AV449" s="15" t="s">
        <v>146</v>
      </c>
      <c r="AW449" s="15" t="s">
        <v>33</v>
      </c>
      <c r="AX449" s="15" t="s">
        <v>79</v>
      </c>
      <c r="AY449" s="255" t="s">
        <v>138</v>
      </c>
    </row>
    <row r="450" s="2" customFormat="1" ht="24.15" customHeight="1">
      <c r="A450" s="39"/>
      <c r="B450" s="40"/>
      <c r="C450" s="205" t="s">
        <v>654</v>
      </c>
      <c r="D450" s="205" t="s">
        <v>141</v>
      </c>
      <c r="E450" s="206" t="s">
        <v>655</v>
      </c>
      <c r="F450" s="207" t="s">
        <v>656</v>
      </c>
      <c r="G450" s="208" t="s">
        <v>144</v>
      </c>
      <c r="H450" s="209">
        <v>115.78</v>
      </c>
      <c r="I450" s="210"/>
      <c r="J450" s="211">
        <f>ROUND(I450*H450,2)</f>
        <v>0</v>
      </c>
      <c r="K450" s="207" t="s">
        <v>145</v>
      </c>
      <c r="L450" s="45"/>
      <c r="M450" s="212" t="s">
        <v>19</v>
      </c>
      <c r="N450" s="213" t="s">
        <v>43</v>
      </c>
      <c r="O450" s="85"/>
      <c r="P450" s="214">
        <f>O450*H450</f>
        <v>0</v>
      </c>
      <c r="Q450" s="214">
        <v>0.0060000000000000001</v>
      </c>
      <c r="R450" s="214">
        <f>Q450*H450</f>
        <v>0.69468000000000008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251</v>
      </c>
      <c r="AT450" s="216" t="s">
        <v>141</v>
      </c>
      <c r="AU450" s="216" t="s">
        <v>147</v>
      </c>
      <c r="AY450" s="18" t="s">
        <v>138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147</v>
      </c>
      <c r="BK450" s="217">
        <f>ROUND(I450*H450,2)</f>
        <v>0</v>
      </c>
      <c r="BL450" s="18" t="s">
        <v>251</v>
      </c>
      <c r="BM450" s="216" t="s">
        <v>657</v>
      </c>
    </row>
    <row r="451" s="2" customFormat="1">
      <c r="A451" s="39"/>
      <c r="B451" s="40"/>
      <c r="C451" s="41"/>
      <c r="D451" s="218" t="s">
        <v>149</v>
      </c>
      <c r="E451" s="41"/>
      <c r="F451" s="219" t="s">
        <v>658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149</v>
      </c>
      <c r="AU451" s="18" t="s">
        <v>147</v>
      </c>
    </row>
    <row r="452" s="13" customFormat="1">
      <c r="A452" s="13"/>
      <c r="B452" s="223"/>
      <c r="C452" s="224"/>
      <c r="D452" s="225" t="s">
        <v>151</v>
      </c>
      <c r="E452" s="226" t="s">
        <v>19</v>
      </c>
      <c r="F452" s="227" t="s">
        <v>621</v>
      </c>
      <c r="G452" s="224"/>
      <c r="H452" s="226" t="s">
        <v>19</v>
      </c>
      <c r="I452" s="228"/>
      <c r="J452" s="224"/>
      <c r="K452" s="224"/>
      <c r="L452" s="229"/>
      <c r="M452" s="230"/>
      <c r="N452" s="231"/>
      <c r="O452" s="231"/>
      <c r="P452" s="231"/>
      <c r="Q452" s="231"/>
      <c r="R452" s="231"/>
      <c r="S452" s="231"/>
      <c r="T452" s="23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3" t="s">
        <v>151</v>
      </c>
      <c r="AU452" s="233" t="s">
        <v>147</v>
      </c>
      <c r="AV452" s="13" t="s">
        <v>79</v>
      </c>
      <c r="AW452" s="13" t="s">
        <v>33</v>
      </c>
      <c r="AX452" s="13" t="s">
        <v>71</v>
      </c>
      <c r="AY452" s="233" t="s">
        <v>138</v>
      </c>
    </row>
    <row r="453" s="14" customFormat="1">
      <c r="A453" s="14"/>
      <c r="B453" s="234"/>
      <c r="C453" s="235"/>
      <c r="D453" s="225" t="s">
        <v>151</v>
      </c>
      <c r="E453" s="236" t="s">
        <v>19</v>
      </c>
      <c r="F453" s="237" t="s">
        <v>622</v>
      </c>
      <c r="G453" s="235"/>
      <c r="H453" s="238">
        <v>101.08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4" t="s">
        <v>151</v>
      </c>
      <c r="AU453" s="244" t="s">
        <v>147</v>
      </c>
      <c r="AV453" s="14" t="s">
        <v>147</v>
      </c>
      <c r="AW453" s="14" t="s">
        <v>33</v>
      </c>
      <c r="AX453" s="14" t="s">
        <v>71</v>
      </c>
      <c r="AY453" s="244" t="s">
        <v>138</v>
      </c>
    </row>
    <row r="454" s="14" customFormat="1">
      <c r="A454" s="14"/>
      <c r="B454" s="234"/>
      <c r="C454" s="235"/>
      <c r="D454" s="225" t="s">
        <v>151</v>
      </c>
      <c r="E454" s="236" t="s">
        <v>19</v>
      </c>
      <c r="F454" s="237" t="s">
        <v>154</v>
      </c>
      <c r="G454" s="235"/>
      <c r="H454" s="238">
        <v>5</v>
      </c>
      <c r="I454" s="239"/>
      <c r="J454" s="235"/>
      <c r="K454" s="235"/>
      <c r="L454" s="240"/>
      <c r="M454" s="241"/>
      <c r="N454" s="242"/>
      <c r="O454" s="242"/>
      <c r="P454" s="242"/>
      <c r="Q454" s="242"/>
      <c r="R454" s="242"/>
      <c r="S454" s="242"/>
      <c r="T454" s="24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4" t="s">
        <v>151</v>
      </c>
      <c r="AU454" s="244" t="s">
        <v>147</v>
      </c>
      <c r="AV454" s="14" t="s">
        <v>147</v>
      </c>
      <c r="AW454" s="14" t="s">
        <v>33</v>
      </c>
      <c r="AX454" s="14" t="s">
        <v>71</v>
      </c>
      <c r="AY454" s="244" t="s">
        <v>138</v>
      </c>
    </row>
    <row r="455" s="13" customFormat="1">
      <c r="A455" s="13"/>
      <c r="B455" s="223"/>
      <c r="C455" s="224"/>
      <c r="D455" s="225" t="s">
        <v>151</v>
      </c>
      <c r="E455" s="226" t="s">
        <v>19</v>
      </c>
      <c r="F455" s="227" t="s">
        <v>623</v>
      </c>
      <c r="G455" s="224"/>
      <c r="H455" s="226" t="s">
        <v>19</v>
      </c>
      <c r="I455" s="228"/>
      <c r="J455" s="224"/>
      <c r="K455" s="224"/>
      <c r="L455" s="229"/>
      <c r="M455" s="230"/>
      <c r="N455" s="231"/>
      <c r="O455" s="231"/>
      <c r="P455" s="231"/>
      <c r="Q455" s="231"/>
      <c r="R455" s="231"/>
      <c r="S455" s="231"/>
      <c r="T455" s="23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3" t="s">
        <v>151</v>
      </c>
      <c r="AU455" s="233" t="s">
        <v>147</v>
      </c>
      <c r="AV455" s="13" t="s">
        <v>79</v>
      </c>
      <c r="AW455" s="13" t="s">
        <v>33</v>
      </c>
      <c r="AX455" s="13" t="s">
        <v>71</v>
      </c>
      <c r="AY455" s="233" t="s">
        <v>138</v>
      </c>
    </row>
    <row r="456" s="14" customFormat="1">
      <c r="A456" s="14"/>
      <c r="B456" s="234"/>
      <c r="C456" s="235"/>
      <c r="D456" s="225" t="s">
        <v>151</v>
      </c>
      <c r="E456" s="236" t="s">
        <v>19</v>
      </c>
      <c r="F456" s="237" t="s">
        <v>624</v>
      </c>
      <c r="G456" s="235"/>
      <c r="H456" s="238">
        <v>9.6999999999999993</v>
      </c>
      <c r="I456" s="239"/>
      <c r="J456" s="235"/>
      <c r="K456" s="235"/>
      <c r="L456" s="240"/>
      <c r="M456" s="241"/>
      <c r="N456" s="242"/>
      <c r="O456" s="242"/>
      <c r="P456" s="242"/>
      <c r="Q456" s="242"/>
      <c r="R456" s="242"/>
      <c r="S456" s="242"/>
      <c r="T456" s="24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4" t="s">
        <v>151</v>
      </c>
      <c r="AU456" s="244" t="s">
        <v>147</v>
      </c>
      <c r="AV456" s="14" t="s">
        <v>147</v>
      </c>
      <c r="AW456" s="14" t="s">
        <v>33</v>
      </c>
      <c r="AX456" s="14" t="s">
        <v>71</v>
      </c>
      <c r="AY456" s="244" t="s">
        <v>138</v>
      </c>
    </row>
    <row r="457" s="15" customFormat="1">
      <c r="A457" s="15"/>
      <c r="B457" s="245"/>
      <c r="C457" s="246"/>
      <c r="D457" s="225" t="s">
        <v>151</v>
      </c>
      <c r="E457" s="247" t="s">
        <v>19</v>
      </c>
      <c r="F457" s="248" t="s">
        <v>156</v>
      </c>
      <c r="G457" s="246"/>
      <c r="H457" s="249">
        <v>115.78</v>
      </c>
      <c r="I457" s="250"/>
      <c r="J457" s="246"/>
      <c r="K457" s="246"/>
      <c r="L457" s="251"/>
      <c r="M457" s="252"/>
      <c r="N457" s="253"/>
      <c r="O457" s="253"/>
      <c r="P457" s="253"/>
      <c r="Q457" s="253"/>
      <c r="R457" s="253"/>
      <c r="S457" s="253"/>
      <c r="T457" s="254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55" t="s">
        <v>151</v>
      </c>
      <c r="AU457" s="255" t="s">
        <v>147</v>
      </c>
      <c r="AV457" s="15" t="s">
        <v>146</v>
      </c>
      <c r="AW457" s="15" t="s">
        <v>33</v>
      </c>
      <c r="AX457" s="15" t="s">
        <v>79</v>
      </c>
      <c r="AY457" s="255" t="s">
        <v>138</v>
      </c>
    </row>
    <row r="458" s="2" customFormat="1" ht="16.5" customHeight="1">
      <c r="A458" s="39"/>
      <c r="B458" s="40"/>
      <c r="C458" s="256" t="s">
        <v>659</v>
      </c>
      <c r="D458" s="256" t="s">
        <v>258</v>
      </c>
      <c r="E458" s="257" t="s">
        <v>660</v>
      </c>
      <c r="F458" s="258" t="s">
        <v>661</v>
      </c>
      <c r="G458" s="259" t="s">
        <v>144</v>
      </c>
      <c r="H458" s="260">
        <v>127.358</v>
      </c>
      <c r="I458" s="261"/>
      <c r="J458" s="262">
        <f>ROUND(I458*H458,2)</f>
        <v>0</v>
      </c>
      <c r="K458" s="258" t="s">
        <v>145</v>
      </c>
      <c r="L458" s="263"/>
      <c r="M458" s="264" t="s">
        <v>19</v>
      </c>
      <c r="N458" s="265" t="s">
        <v>43</v>
      </c>
      <c r="O458" s="85"/>
      <c r="P458" s="214">
        <f>O458*H458</f>
        <v>0</v>
      </c>
      <c r="Q458" s="214">
        <v>0.0118</v>
      </c>
      <c r="R458" s="214">
        <f>Q458*H458</f>
        <v>1.5028244</v>
      </c>
      <c r="S458" s="214">
        <v>0</v>
      </c>
      <c r="T458" s="215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6" t="s">
        <v>351</v>
      </c>
      <c r="AT458" s="216" t="s">
        <v>258</v>
      </c>
      <c r="AU458" s="216" t="s">
        <v>147</v>
      </c>
      <c r="AY458" s="18" t="s">
        <v>138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18" t="s">
        <v>147</v>
      </c>
      <c r="BK458" s="217">
        <f>ROUND(I458*H458,2)</f>
        <v>0</v>
      </c>
      <c r="BL458" s="18" t="s">
        <v>251</v>
      </c>
      <c r="BM458" s="216" t="s">
        <v>662</v>
      </c>
    </row>
    <row r="459" s="14" customFormat="1">
      <c r="A459" s="14"/>
      <c r="B459" s="234"/>
      <c r="C459" s="235"/>
      <c r="D459" s="225" t="s">
        <v>151</v>
      </c>
      <c r="E459" s="235"/>
      <c r="F459" s="237" t="s">
        <v>663</v>
      </c>
      <c r="G459" s="235"/>
      <c r="H459" s="238">
        <v>127.358</v>
      </c>
      <c r="I459" s="239"/>
      <c r="J459" s="235"/>
      <c r="K459" s="235"/>
      <c r="L459" s="240"/>
      <c r="M459" s="241"/>
      <c r="N459" s="242"/>
      <c r="O459" s="242"/>
      <c r="P459" s="242"/>
      <c r="Q459" s="242"/>
      <c r="R459" s="242"/>
      <c r="S459" s="242"/>
      <c r="T459" s="24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4" t="s">
        <v>151</v>
      </c>
      <c r="AU459" s="244" t="s">
        <v>147</v>
      </c>
      <c r="AV459" s="14" t="s">
        <v>147</v>
      </c>
      <c r="AW459" s="14" t="s">
        <v>4</v>
      </c>
      <c r="AX459" s="14" t="s">
        <v>79</v>
      </c>
      <c r="AY459" s="244" t="s">
        <v>138</v>
      </c>
    </row>
    <row r="460" s="2" customFormat="1" ht="21.75" customHeight="1">
      <c r="A460" s="39"/>
      <c r="B460" s="40"/>
      <c r="C460" s="205" t="s">
        <v>664</v>
      </c>
      <c r="D460" s="205" t="s">
        <v>141</v>
      </c>
      <c r="E460" s="206" t="s">
        <v>665</v>
      </c>
      <c r="F460" s="207" t="s">
        <v>666</v>
      </c>
      <c r="G460" s="208" t="s">
        <v>144</v>
      </c>
      <c r="H460" s="209">
        <v>115.78</v>
      </c>
      <c r="I460" s="210"/>
      <c r="J460" s="211">
        <f>ROUND(I460*H460,2)</f>
        <v>0</v>
      </c>
      <c r="K460" s="207" t="s">
        <v>145</v>
      </c>
      <c r="L460" s="45"/>
      <c r="M460" s="212" t="s">
        <v>19</v>
      </c>
      <c r="N460" s="213" t="s">
        <v>43</v>
      </c>
      <c r="O460" s="85"/>
      <c r="P460" s="214">
        <f>O460*H460</f>
        <v>0</v>
      </c>
      <c r="Q460" s="214">
        <v>0</v>
      </c>
      <c r="R460" s="214">
        <f>Q460*H460</f>
        <v>0</v>
      </c>
      <c r="S460" s="214">
        <v>0</v>
      </c>
      <c r="T460" s="215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16" t="s">
        <v>251</v>
      </c>
      <c r="AT460" s="216" t="s">
        <v>141</v>
      </c>
      <c r="AU460" s="216" t="s">
        <v>147</v>
      </c>
      <c r="AY460" s="18" t="s">
        <v>138</v>
      </c>
      <c r="BE460" s="217">
        <f>IF(N460="základní",J460,0)</f>
        <v>0</v>
      </c>
      <c r="BF460" s="217">
        <f>IF(N460="snížená",J460,0)</f>
        <v>0</v>
      </c>
      <c r="BG460" s="217">
        <f>IF(N460="zákl. přenesená",J460,0)</f>
        <v>0</v>
      </c>
      <c r="BH460" s="217">
        <f>IF(N460="sníž. přenesená",J460,0)</f>
        <v>0</v>
      </c>
      <c r="BI460" s="217">
        <f>IF(N460="nulová",J460,0)</f>
        <v>0</v>
      </c>
      <c r="BJ460" s="18" t="s">
        <v>147</v>
      </c>
      <c r="BK460" s="217">
        <f>ROUND(I460*H460,2)</f>
        <v>0</v>
      </c>
      <c r="BL460" s="18" t="s">
        <v>251</v>
      </c>
      <c r="BM460" s="216" t="s">
        <v>667</v>
      </c>
    </row>
    <row r="461" s="2" customFormat="1">
      <c r="A461" s="39"/>
      <c r="B461" s="40"/>
      <c r="C461" s="41"/>
      <c r="D461" s="218" t="s">
        <v>149</v>
      </c>
      <c r="E461" s="41"/>
      <c r="F461" s="219" t="s">
        <v>668</v>
      </c>
      <c r="G461" s="41"/>
      <c r="H461" s="41"/>
      <c r="I461" s="220"/>
      <c r="J461" s="41"/>
      <c r="K461" s="41"/>
      <c r="L461" s="45"/>
      <c r="M461" s="221"/>
      <c r="N461" s="222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149</v>
      </c>
      <c r="AU461" s="18" t="s">
        <v>147</v>
      </c>
    </row>
    <row r="462" s="14" customFormat="1">
      <c r="A462" s="14"/>
      <c r="B462" s="234"/>
      <c r="C462" s="235"/>
      <c r="D462" s="225" t="s">
        <v>151</v>
      </c>
      <c r="E462" s="236" t="s">
        <v>19</v>
      </c>
      <c r="F462" s="237" t="s">
        <v>669</v>
      </c>
      <c r="G462" s="235"/>
      <c r="H462" s="238">
        <v>115.78</v>
      </c>
      <c r="I462" s="239"/>
      <c r="J462" s="235"/>
      <c r="K462" s="235"/>
      <c r="L462" s="240"/>
      <c r="M462" s="241"/>
      <c r="N462" s="242"/>
      <c r="O462" s="242"/>
      <c r="P462" s="242"/>
      <c r="Q462" s="242"/>
      <c r="R462" s="242"/>
      <c r="S462" s="242"/>
      <c r="T462" s="24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4" t="s">
        <v>151</v>
      </c>
      <c r="AU462" s="244" t="s">
        <v>147</v>
      </c>
      <c r="AV462" s="14" t="s">
        <v>147</v>
      </c>
      <c r="AW462" s="14" t="s">
        <v>33</v>
      </c>
      <c r="AX462" s="14" t="s">
        <v>79</v>
      </c>
      <c r="AY462" s="244" t="s">
        <v>138</v>
      </c>
    </row>
    <row r="463" s="2" customFormat="1" ht="21.75" customHeight="1">
      <c r="A463" s="39"/>
      <c r="B463" s="40"/>
      <c r="C463" s="205" t="s">
        <v>670</v>
      </c>
      <c r="D463" s="205" t="s">
        <v>141</v>
      </c>
      <c r="E463" s="206" t="s">
        <v>671</v>
      </c>
      <c r="F463" s="207" t="s">
        <v>672</v>
      </c>
      <c r="G463" s="208" t="s">
        <v>144</v>
      </c>
      <c r="H463" s="209">
        <v>115.78</v>
      </c>
      <c r="I463" s="210"/>
      <c r="J463" s="211">
        <f>ROUND(I463*H463,2)</f>
        <v>0</v>
      </c>
      <c r="K463" s="207" t="s">
        <v>145</v>
      </c>
      <c r="L463" s="45"/>
      <c r="M463" s="212" t="s">
        <v>19</v>
      </c>
      <c r="N463" s="213" t="s">
        <v>43</v>
      </c>
      <c r="O463" s="85"/>
      <c r="P463" s="214">
        <f>O463*H463</f>
        <v>0</v>
      </c>
      <c r="Q463" s="214">
        <v>0</v>
      </c>
      <c r="R463" s="214">
        <f>Q463*H463</f>
        <v>0</v>
      </c>
      <c r="S463" s="214">
        <v>0</v>
      </c>
      <c r="T463" s="215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16" t="s">
        <v>251</v>
      </c>
      <c r="AT463" s="216" t="s">
        <v>141</v>
      </c>
      <c r="AU463" s="216" t="s">
        <v>147</v>
      </c>
      <c r="AY463" s="18" t="s">
        <v>138</v>
      </c>
      <c r="BE463" s="217">
        <f>IF(N463="základní",J463,0)</f>
        <v>0</v>
      </c>
      <c r="BF463" s="217">
        <f>IF(N463="snížená",J463,0)</f>
        <v>0</v>
      </c>
      <c r="BG463" s="217">
        <f>IF(N463="zákl. přenesená",J463,0)</f>
        <v>0</v>
      </c>
      <c r="BH463" s="217">
        <f>IF(N463="sníž. přenesená",J463,0)</f>
        <v>0</v>
      </c>
      <c r="BI463" s="217">
        <f>IF(N463="nulová",J463,0)</f>
        <v>0</v>
      </c>
      <c r="BJ463" s="18" t="s">
        <v>147</v>
      </c>
      <c r="BK463" s="217">
        <f>ROUND(I463*H463,2)</f>
        <v>0</v>
      </c>
      <c r="BL463" s="18" t="s">
        <v>251</v>
      </c>
      <c r="BM463" s="216" t="s">
        <v>673</v>
      </c>
    </row>
    <row r="464" s="2" customFormat="1">
      <c r="A464" s="39"/>
      <c r="B464" s="40"/>
      <c r="C464" s="41"/>
      <c r="D464" s="218" t="s">
        <v>149</v>
      </c>
      <c r="E464" s="41"/>
      <c r="F464" s="219" t="s">
        <v>674</v>
      </c>
      <c r="G464" s="41"/>
      <c r="H464" s="41"/>
      <c r="I464" s="220"/>
      <c r="J464" s="41"/>
      <c r="K464" s="41"/>
      <c r="L464" s="45"/>
      <c r="M464" s="221"/>
      <c r="N464" s="222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149</v>
      </c>
      <c r="AU464" s="18" t="s">
        <v>147</v>
      </c>
    </row>
    <row r="465" s="14" customFormat="1">
      <c r="A465" s="14"/>
      <c r="B465" s="234"/>
      <c r="C465" s="235"/>
      <c r="D465" s="225" t="s">
        <v>151</v>
      </c>
      <c r="E465" s="236" t="s">
        <v>19</v>
      </c>
      <c r="F465" s="237" t="s">
        <v>669</v>
      </c>
      <c r="G465" s="235"/>
      <c r="H465" s="238">
        <v>115.78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4" t="s">
        <v>151</v>
      </c>
      <c r="AU465" s="244" t="s">
        <v>147</v>
      </c>
      <c r="AV465" s="14" t="s">
        <v>147</v>
      </c>
      <c r="AW465" s="14" t="s">
        <v>33</v>
      </c>
      <c r="AX465" s="14" t="s">
        <v>79</v>
      </c>
      <c r="AY465" s="244" t="s">
        <v>138</v>
      </c>
    </row>
    <row r="466" s="2" customFormat="1" ht="16.5" customHeight="1">
      <c r="A466" s="39"/>
      <c r="B466" s="40"/>
      <c r="C466" s="205" t="s">
        <v>675</v>
      </c>
      <c r="D466" s="205" t="s">
        <v>141</v>
      </c>
      <c r="E466" s="206" t="s">
        <v>676</v>
      </c>
      <c r="F466" s="207" t="s">
        <v>677</v>
      </c>
      <c r="G466" s="208" t="s">
        <v>302</v>
      </c>
      <c r="H466" s="209">
        <v>84</v>
      </c>
      <c r="I466" s="210"/>
      <c r="J466" s="211">
        <f>ROUND(I466*H466,2)</f>
        <v>0</v>
      </c>
      <c r="K466" s="207" t="s">
        <v>145</v>
      </c>
      <c r="L466" s="45"/>
      <c r="M466" s="212" t="s">
        <v>19</v>
      </c>
      <c r="N466" s="213" t="s">
        <v>43</v>
      </c>
      <c r="O466" s="85"/>
      <c r="P466" s="214">
        <f>O466*H466</f>
        <v>0</v>
      </c>
      <c r="Q466" s="214">
        <v>3.0000000000000001E-05</v>
      </c>
      <c r="R466" s="214">
        <f>Q466*H466</f>
        <v>0.0025200000000000001</v>
      </c>
      <c r="S466" s="214">
        <v>0</v>
      </c>
      <c r="T466" s="215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16" t="s">
        <v>251</v>
      </c>
      <c r="AT466" s="216" t="s">
        <v>141</v>
      </c>
      <c r="AU466" s="216" t="s">
        <v>147</v>
      </c>
      <c r="AY466" s="18" t="s">
        <v>138</v>
      </c>
      <c r="BE466" s="217">
        <f>IF(N466="základní",J466,0)</f>
        <v>0</v>
      </c>
      <c r="BF466" s="217">
        <f>IF(N466="snížená",J466,0)</f>
        <v>0</v>
      </c>
      <c r="BG466" s="217">
        <f>IF(N466="zákl. přenesená",J466,0)</f>
        <v>0</v>
      </c>
      <c r="BH466" s="217">
        <f>IF(N466="sníž. přenesená",J466,0)</f>
        <v>0</v>
      </c>
      <c r="BI466" s="217">
        <f>IF(N466="nulová",J466,0)</f>
        <v>0</v>
      </c>
      <c r="BJ466" s="18" t="s">
        <v>147</v>
      </c>
      <c r="BK466" s="217">
        <f>ROUND(I466*H466,2)</f>
        <v>0</v>
      </c>
      <c r="BL466" s="18" t="s">
        <v>251</v>
      </c>
      <c r="BM466" s="216" t="s">
        <v>678</v>
      </c>
    </row>
    <row r="467" s="2" customFormat="1">
      <c r="A467" s="39"/>
      <c r="B467" s="40"/>
      <c r="C467" s="41"/>
      <c r="D467" s="218" t="s">
        <v>149</v>
      </c>
      <c r="E467" s="41"/>
      <c r="F467" s="219" t="s">
        <v>679</v>
      </c>
      <c r="G467" s="41"/>
      <c r="H467" s="41"/>
      <c r="I467" s="220"/>
      <c r="J467" s="41"/>
      <c r="K467" s="41"/>
      <c r="L467" s="45"/>
      <c r="M467" s="221"/>
      <c r="N467" s="222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149</v>
      </c>
      <c r="AU467" s="18" t="s">
        <v>147</v>
      </c>
    </row>
    <row r="468" s="13" customFormat="1">
      <c r="A468" s="13"/>
      <c r="B468" s="223"/>
      <c r="C468" s="224"/>
      <c r="D468" s="225" t="s">
        <v>151</v>
      </c>
      <c r="E468" s="226" t="s">
        <v>19</v>
      </c>
      <c r="F468" s="227" t="s">
        <v>621</v>
      </c>
      <c r="G468" s="224"/>
      <c r="H468" s="226" t="s">
        <v>19</v>
      </c>
      <c r="I468" s="228"/>
      <c r="J468" s="224"/>
      <c r="K468" s="224"/>
      <c r="L468" s="229"/>
      <c r="M468" s="230"/>
      <c r="N468" s="231"/>
      <c r="O468" s="231"/>
      <c r="P468" s="231"/>
      <c r="Q468" s="231"/>
      <c r="R468" s="231"/>
      <c r="S468" s="231"/>
      <c r="T468" s="23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3" t="s">
        <v>151</v>
      </c>
      <c r="AU468" s="233" t="s">
        <v>147</v>
      </c>
      <c r="AV468" s="13" t="s">
        <v>79</v>
      </c>
      <c r="AW468" s="13" t="s">
        <v>33</v>
      </c>
      <c r="AX468" s="13" t="s">
        <v>71</v>
      </c>
      <c r="AY468" s="233" t="s">
        <v>138</v>
      </c>
    </row>
    <row r="469" s="14" customFormat="1">
      <c r="A469" s="14"/>
      <c r="B469" s="234"/>
      <c r="C469" s="235"/>
      <c r="D469" s="225" t="s">
        <v>151</v>
      </c>
      <c r="E469" s="236" t="s">
        <v>19</v>
      </c>
      <c r="F469" s="237" t="s">
        <v>680</v>
      </c>
      <c r="G469" s="235"/>
      <c r="H469" s="238">
        <v>84</v>
      </c>
      <c r="I469" s="239"/>
      <c r="J469" s="235"/>
      <c r="K469" s="235"/>
      <c r="L469" s="240"/>
      <c r="M469" s="241"/>
      <c r="N469" s="242"/>
      <c r="O469" s="242"/>
      <c r="P469" s="242"/>
      <c r="Q469" s="242"/>
      <c r="R469" s="242"/>
      <c r="S469" s="242"/>
      <c r="T469" s="24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4" t="s">
        <v>151</v>
      </c>
      <c r="AU469" s="244" t="s">
        <v>147</v>
      </c>
      <c r="AV469" s="14" t="s">
        <v>147</v>
      </c>
      <c r="AW469" s="14" t="s">
        <v>33</v>
      </c>
      <c r="AX469" s="14" t="s">
        <v>79</v>
      </c>
      <c r="AY469" s="244" t="s">
        <v>138</v>
      </c>
    </row>
    <row r="470" s="2" customFormat="1" ht="24.15" customHeight="1">
      <c r="A470" s="39"/>
      <c r="B470" s="40"/>
      <c r="C470" s="205" t="s">
        <v>681</v>
      </c>
      <c r="D470" s="205" t="s">
        <v>141</v>
      </c>
      <c r="E470" s="206" t="s">
        <v>682</v>
      </c>
      <c r="F470" s="207" t="s">
        <v>683</v>
      </c>
      <c r="G470" s="208" t="s">
        <v>330</v>
      </c>
      <c r="H470" s="209">
        <v>2.4260000000000002</v>
      </c>
      <c r="I470" s="210"/>
      <c r="J470" s="211">
        <f>ROUND(I470*H470,2)</f>
        <v>0</v>
      </c>
      <c r="K470" s="207" t="s">
        <v>145</v>
      </c>
      <c r="L470" s="45"/>
      <c r="M470" s="212" t="s">
        <v>19</v>
      </c>
      <c r="N470" s="213" t="s">
        <v>43</v>
      </c>
      <c r="O470" s="85"/>
      <c r="P470" s="214">
        <f>O470*H470</f>
        <v>0</v>
      </c>
      <c r="Q470" s="214">
        <v>0</v>
      </c>
      <c r="R470" s="214">
        <f>Q470*H470</f>
        <v>0</v>
      </c>
      <c r="S470" s="214">
        <v>0</v>
      </c>
      <c r="T470" s="21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6" t="s">
        <v>251</v>
      </c>
      <c r="AT470" s="216" t="s">
        <v>141</v>
      </c>
      <c r="AU470" s="216" t="s">
        <v>147</v>
      </c>
      <c r="AY470" s="18" t="s">
        <v>138</v>
      </c>
      <c r="BE470" s="217">
        <f>IF(N470="základní",J470,0)</f>
        <v>0</v>
      </c>
      <c r="BF470" s="217">
        <f>IF(N470="snížená",J470,0)</f>
        <v>0</v>
      </c>
      <c r="BG470" s="217">
        <f>IF(N470="zákl. přenesená",J470,0)</f>
        <v>0</v>
      </c>
      <c r="BH470" s="217">
        <f>IF(N470="sníž. přenesená",J470,0)</f>
        <v>0</v>
      </c>
      <c r="BI470" s="217">
        <f>IF(N470="nulová",J470,0)</f>
        <v>0</v>
      </c>
      <c r="BJ470" s="18" t="s">
        <v>147</v>
      </c>
      <c r="BK470" s="217">
        <f>ROUND(I470*H470,2)</f>
        <v>0</v>
      </c>
      <c r="BL470" s="18" t="s">
        <v>251</v>
      </c>
      <c r="BM470" s="216" t="s">
        <v>684</v>
      </c>
    </row>
    <row r="471" s="2" customFormat="1">
      <c r="A471" s="39"/>
      <c r="B471" s="40"/>
      <c r="C471" s="41"/>
      <c r="D471" s="218" t="s">
        <v>149</v>
      </c>
      <c r="E471" s="41"/>
      <c r="F471" s="219" t="s">
        <v>685</v>
      </c>
      <c r="G471" s="41"/>
      <c r="H471" s="41"/>
      <c r="I471" s="220"/>
      <c r="J471" s="41"/>
      <c r="K471" s="41"/>
      <c r="L471" s="45"/>
      <c r="M471" s="221"/>
      <c r="N471" s="222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149</v>
      </c>
      <c r="AU471" s="18" t="s">
        <v>147</v>
      </c>
    </row>
    <row r="472" s="2" customFormat="1" ht="24.15" customHeight="1">
      <c r="A472" s="39"/>
      <c r="B472" s="40"/>
      <c r="C472" s="205" t="s">
        <v>686</v>
      </c>
      <c r="D472" s="205" t="s">
        <v>141</v>
      </c>
      <c r="E472" s="206" t="s">
        <v>687</v>
      </c>
      <c r="F472" s="207" t="s">
        <v>688</v>
      </c>
      <c r="G472" s="208" t="s">
        <v>330</v>
      </c>
      <c r="H472" s="209">
        <v>2.4260000000000002</v>
      </c>
      <c r="I472" s="210"/>
      <c r="J472" s="211">
        <f>ROUND(I472*H472,2)</f>
        <v>0</v>
      </c>
      <c r="K472" s="207" t="s">
        <v>145</v>
      </c>
      <c r="L472" s="45"/>
      <c r="M472" s="212" t="s">
        <v>19</v>
      </c>
      <c r="N472" s="213" t="s">
        <v>43</v>
      </c>
      <c r="O472" s="85"/>
      <c r="P472" s="214">
        <f>O472*H472</f>
        <v>0</v>
      </c>
      <c r="Q472" s="214">
        <v>0</v>
      </c>
      <c r="R472" s="214">
        <f>Q472*H472</f>
        <v>0</v>
      </c>
      <c r="S472" s="214">
        <v>0</v>
      </c>
      <c r="T472" s="215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16" t="s">
        <v>251</v>
      </c>
      <c r="AT472" s="216" t="s">
        <v>141</v>
      </c>
      <c r="AU472" s="216" t="s">
        <v>147</v>
      </c>
      <c r="AY472" s="18" t="s">
        <v>138</v>
      </c>
      <c r="BE472" s="217">
        <f>IF(N472="základní",J472,0)</f>
        <v>0</v>
      </c>
      <c r="BF472" s="217">
        <f>IF(N472="snížená",J472,0)</f>
        <v>0</v>
      </c>
      <c r="BG472" s="217">
        <f>IF(N472="zákl. přenesená",J472,0)</f>
        <v>0</v>
      </c>
      <c r="BH472" s="217">
        <f>IF(N472="sníž. přenesená",J472,0)</f>
        <v>0</v>
      </c>
      <c r="BI472" s="217">
        <f>IF(N472="nulová",J472,0)</f>
        <v>0</v>
      </c>
      <c r="BJ472" s="18" t="s">
        <v>147</v>
      </c>
      <c r="BK472" s="217">
        <f>ROUND(I472*H472,2)</f>
        <v>0</v>
      </c>
      <c r="BL472" s="18" t="s">
        <v>251</v>
      </c>
      <c r="BM472" s="216" t="s">
        <v>689</v>
      </c>
    </row>
    <row r="473" s="2" customFormat="1">
      <c r="A473" s="39"/>
      <c r="B473" s="40"/>
      <c r="C473" s="41"/>
      <c r="D473" s="218" t="s">
        <v>149</v>
      </c>
      <c r="E473" s="41"/>
      <c r="F473" s="219" t="s">
        <v>690</v>
      </c>
      <c r="G473" s="41"/>
      <c r="H473" s="41"/>
      <c r="I473" s="220"/>
      <c r="J473" s="41"/>
      <c r="K473" s="41"/>
      <c r="L473" s="45"/>
      <c r="M473" s="221"/>
      <c r="N473" s="222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149</v>
      </c>
      <c r="AU473" s="18" t="s">
        <v>147</v>
      </c>
    </row>
    <row r="474" s="2" customFormat="1" ht="24.15" customHeight="1">
      <c r="A474" s="39"/>
      <c r="B474" s="40"/>
      <c r="C474" s="205" t="s">
        <v>691</v>
      </c>
      <c r="D474" s="205" t="s">
        <v>141</v>
      </c>
      <c r="E474" s="206" t="s">
        <v>692</v>
      </c>
      <c r="F474" s="207" t="s">
        <v>693</v>
      </c>
      <c r="G474" s="208" t="s">
        <v>330</v>
      </c>
      <c r="H474" s="209">
        <v>2.4260000000000002</v>
      </c>
      <c r="I474" s="210"/>
      <c r="J474" s="211">
        <f>ROUND(I474*H474,2)</f>
        <v>0</v>
      </c>
      <c r="K474" s="207" t="s">
        <v>145</v>
      </c>
      <c r="L474" s="45"/>
      <c r="M474" s="212" t="s">
        <v>19</v>
      </c>
      <c r="N474" s="213" t="s">
        <v>43</v>
      </c>
      <c r="O474" s="85"/>
      <c r="P474" s="214">
        <f>O474*H474</f>
        <v>0</v>
      </c>
      <c r="Q474" s="214">
        <v>0</v>
      </c>
      <c r="R474" s="214">
        <f>Q474*H474</f>
        <v>0</v>
      </c>
      <c r="S474" s="214">
        <v>0</v>
      </c>
      <c r="T474" s="215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16" t="s">
        <v>251</v>
      </c>
      <c r="AT474" s="216" t="s">
        <v>141</v>
      </c>
      <c r="AU474" s="216" t="s">
        <v>147</v>
      </c>
      <c r="AY474" s="18" t="s">
        <v>138</v>
      </c>
      <c r="BE474" s="217">
        <f>IF(N474="základní",J474,0)</f>
        <v>0</v>
      </c>
      <c r="BF474" s="217">
        <f>IF(N474="snížená",J474,0)</f>
        <v>0</v>
      </c>
      <c r="BG474" s="217">
        <f>IF(N474="zákl. přenesená",J474,0)</f>
        <v>0</v>
      </c>
      <c r="BH474" s="217">
        <f>IF(N474="sníž. přenesená",J474,0)</f>
        <v>0</v>
      </c>
      <c r="BI474" s="217">
        <f>IF(N474="nulová",J474,0)</f>
        <v>0</v>
      </c>
      <c r="BJ474" s="18" t="s">
        <v>147</v>
      </c>
      <c r="BK474" s="217">
        <f>ROUND(I474*H474,2)</f>
        <v>0</v>
      </c>
      <c r="BL474" s="18" t="s">
        <v>251</v>
      </c>
      <c r="BM474" s="216" t="s">
        <v>694</v>
      </c>
    </row>
    <row r="475" s="2" customFormat="1">
      <c r="A475" s="39"/>
      <c r="B475" s="40"/>
      <c r="C475" s="41"/>
      <c r="D475" s="218" t="s">
        <v>149</v>
      </c>
      <c r="E475" s="41"/>
      <c r="F475" s="219" t="s">
        <v>695</v>
      </c>
      <c r="G475" s="41"/>
      <c r="H475" s="41"/>
      <c r="I475" s="220"/>
      <c r="J475" s="41"/>
      <c r="K475" s="41"/>
      <c r="L475" s="45"/>
      <c r="M475" s="221"/>
      <c r="N475" s="222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149</v>
      </c>
      <c r="AU475" s="18" t="s">
        <v>147</v>
      </c>
    </row>
    <row r="476" s="2" customFormat="1" ht="33" customHeight="1">
      <c r="A476" s="39"/>
      <c r="B476" s="40"/>
      <c r="C476" s="205" t="s">
        <v>696</v>
      </c>
      <c r="D476" s="205" t="s">
        <v>141</v>
      </c>
      <c r="E476" s="206" t="s">
        <v>697</v>
      </c>
      <c r="F476" s="207" t="s">
        <v>698</v>
      </c>
      <c r="G476" s="208" t="s">
        <v>330</v>
      </c>
      <c r="H476" s="209">
        <v>46.094000000000001</v>
      </c>
      <c r="I476" s="210"/>
      <c r="J476" s="211">
        <f>ROUND(I476*H476,2)</f>
        <v>0</v>
      </c>
      <c r="K476" s="207" t="s">
        <v>145</v>
      </c>
      <c r="L476" s="45"/>
      <c r="M476" s="212" t="s">
        <v>19</v>
      </c>
      <c r="N476" s="213" t="s">
        <v>43</v>
      </c>
      <c r="O476" s="85"/>
      <c r="P476" s="214">
        <f>O476*H476</f>
        <v>0</v>
      </c>
      <c r="Q476" s="214">
        <v>0</v>
      </c>
      <c r="R476" s="214">
        <f>Q476*H476</f>
        <v>0</v>
      </c>
      <c r="S476" s="214">
        <v>0</v>
      </c>
      <c r="T476" s="215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16" t="s">
        <v>251</v>
      </c>
      <c r="AT476" s="216" t="s">
        <v>141</v>
      </c>
      <c r="AU476" s="216" t="s">
        <v>147</v>
      </c>
      <c r="AY476" s="18" t="s">
        <v>138</v>
      </c>
      <c r="BE476" s="217">
        <f>IF(N476="základní",J476,0)</f>
        <v>0</v>
      </c>
      <c r="BF476" s="217">
        <f>IF(N476="snížená",J476,0)</f>
        <v>0</v>
      </c>
      <c r="BG476" s="217">
        <f>IF(N476="zákl. přenesená",J476,0)</f>
        <v>0</v>
      </c>
      <c r="BH476" s="217">
        <f>IF(N476="sníž. přenesená",J476,0)</f>
        <v>0</v>
      </c>
      <c r="BI476" s="217">
        <f>IF(N476="nulová",J476,0)</f>
        <v>0</v>
      </c>
      <c r="BJ476" s="18" t="s">
        <v>147</v>
      </c>
      <c r="BK476" s="217">
        <f>ROUND(I476*H476,2)</f>
        <v>0</v>
      </c>
      <c r="BL476" s="18" t="s">
        <v>251</v>
      </c>
      <c r="BM476" s="216" t="s">
        <v>699</v>
      </c>
    </row>
    <row r="477" s="2" customFormat="1">
      <c r="A477" s="39"/>
      <c r="B477" s="40"/>
      <c r="C477" s="41"/>
      <c r="D477" s="218" t="s">
        <v>149</v>
      </c>
      <c r="E477" s="41"/>
      <c r="F477" s="219" t="s">
        <v>700</v>
      </c>
      <c r="G477" s="41"/>
      <c r="H477" s="41"/>
      <c r="I477" s="220"/>
      <c r="J477" s="41"/>
      <c r="K477" s="41"/>
      <c r="L477" s="45"/>
      <c r="M477" s="221"/>
      <c r="N477" s="222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149</v>
      </c>
      <c r="AU477" s="18" t="s">
        <v>147</v>
      </c>
    </row>
    <row r="478" s="14" customFormat="1">
      <c r="A478" s="14"/>
      <c r="B478" s="234"/>
      <c r="C478" s="235"/>
      <c r="D478" s="225" t="s">
        <v>151</v>
      </c>
      <c r="E478" s="235"/>
      <c r="F478" s="237" t="s">
        <v>701</v>
      </c>
      <c r="G478" s="235"/>
      <c r="H478" s="238">
        <v>46.094000000000001</v>
      </c>
      <c r="I478" s="239"/>
      <c r="J478" s="235"/>
      <c r="K478" s="235"/>
      <c r="L478" s="240"/>
      <c r="M478" s="241"/>
      <c r="N478" s="242"/>
      <c r="O478" s="242"/>
      <c r="P478" s="242"/>
      <c r="Q478" s="242"/>
      <c r="R478" s="242"/>
      <c r="S478" s="242"/>
      <c r="T478" s="24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4" t="s">
        <v>151</v>
      </c>
      <c r="AU478" s="244" t="s">
        <v>147</v>
      </c>
      <c r="AV478" s="14" t="s">
        <v>147</v>
      </c>
      <c r="AW478" s="14" t="s">
        <v>4</v>
      </c>
      <c r="AX478" s="14" t="s">
        <v>79</v>
      </c>
      <c r="AY478" s="244" t="s">
        <v>138</v>
      </c>
    </row>
    <row r="479" s="12" customFormat="1" ht="22.8" customHeight="1">
      <c r="A479" s="12"/>
      <c r="B479" s="189"/>
      <c r="C479" s="190"/>
      <c r="D479" s="191" t="s">
        <v>70</v>
      </c>
      <c r="E479" s="203" t="s">
        <v>702</v>
      </c>
      <c r="F479" s="203" t="s">
        <v>703</v>
      </c>
      <c r="G479" s="190"/>
      <c r="H479" s="190"/>
      <c r="I479" s="193"/>
      <c r="J479" s="204">
        <f>BK479</f>
        <v>0</v>
      </c>
      <c r="K479" s="190"/>
      <c r="L479" s="195"/>
      <c r="M479" s="196"/>
      <c r="N479" s="197"/>
      <c r="O479" s="197"/>
      <c r="P479" s="198">
        <f>SUM(P480:P487)</f>
        <v>0</v>
      </c>
      <c r="Q479" s="197"/>
      <c r="R479" s="198">
        <f>SUM(R480:R487)</f>
        <v>0.0023800000000000002</v>
      </c>
      <c r="S479" s="197"/>
      <c r="T479" s="199">
        <f>SUM(T480:T487)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00" t="s">
        <v>147</v>
      </c>
      <c r="AT479" s="201" t="s">
        <v>70</v>
      </c>
      <c r="AU479" s="201" t="s">
        <v>79</v>
      </c>
      <c r="AY479" s="200" t="s">
        <v>138</v>
      </c>
      <c r="BK479" s="202">
        <f>SUM(BK480:BK487)</f>
        <v>0</v>
      </c>
    </row>
    <row r="480" s="2" customFormat="1" ht="16.5" customHeight="1">
      <c r="A480" s="39"/>
      <c r="B480" s="40"/>
      <c r="C480" s="205" t="s">
        <v>704</v>
      </c>
      <c r="D480" s="205" t="s">
        <v>141</v>
      </c>
      <c r="E480" s="206" t="s">
        <v>705</v>
      </c>
      <c r="F480" s="207" t="s">
        <v>706</v>
      </c>
      <c r="G480" s="208" t="s">
        <v>144</v>
      </c>
      <c r="H480" s="209">
        <v>7</v>
      </c>
      <c r="I480" s="210"/>
      <c r="J480" s="211">
        <f>ROUND(I480*H480,2)</f>
        <v>0</v>
      </c>
      <c r="K480" s="207" t="s">
        <v>145</v>
      </c>
      <c r="L480" s="45"/>
      <c r="M480" s="212" t="s">
        <v>19</v>
      </c>
      <c r="N480" s="213" t="s">
        <v>43</v>
      </c>
      <c r="O480" s="85"/>
      <c r="P480" s="214">
        <f>O480*H480</f>
        <v>0</v>
      </c>
      <c r="Q480" s="214">
        <v>0.00017000000000000001</v>
      </c>
      <c r="R480" s="214">
        <f>Q480*H480</f>
        <v>0.0011900000000000001</v>
      </c>
      <c r="S480" s="214">
        <v>0</v>
      </c>
      <c r="T480" s="215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16" t="s">
        <v>251</v>
      </c>
      <c r="AT480" s="216" t="s">
        <v>141</v>
      </c>
      <c r="AU480" s="216" t="s">
        <v>147</v>
      </c>
      <c r="AY480" s="18" t="s">
        <v>138</v>
      </c>
      <c r="BE480" s="217">
        <f>IF(N480="základní",J480,0)</f>
        <v>0</v>
      </c>
      <c r="BF480" s="217">
        <f>IF(N480="snížená",J480,0)</f>
        <v>0</v>
      </c>
      <c r="BG480" s="217">
        <f>IF(N480="zákl. přenesená",J480,0)</f>
        <v>0</v>
      </c>
      <c r="BH480" s="217">
        <f>IF(N480="sníž. přenesená",J480,0)</f>
        <v>0</v>
      </c>
      <c r="BI480" s="217">
        <f>IF(N480="nulová",J480,0)</f>
        <v>0</v>
      </c>
      <c r="BJ480" s="18" t="s">
        <v>147</v>
      </c>
      <c r="BK480" s="217">
        <f>ROUND(I480*H480,2)</f>
        <v>0</v>
      </c>
      <c r="BL480" s="18" t="s">
        <v>251</v>
      </c>
      <c r="BM480" s="216" t="s">
        <v>707</v>
      </c>
    </row>
    <row r="481" s="2" customFormat="1">
      <c r="A481" s="39"/>
      <c r="B481" s="40"/>
      <c r="C481" s="41"/>
      <c r="D481" s="218" t="s">
        <v>149</v>
      </c>
      <c r="E481" s="41"/>
      <c r="F481" s="219" t="s">
        <v>708</v>
      </c>
      <c r="G481" s="41"/>
      <c r="H481" s="41"/>
      <c r="I481" s="220"/>
      <c r="J481" s="41"/>
      <c r="K481" s="41"/>
      <c r="L481" s="45"/>
      <c r="M481" s="221"/>
      <c r="N481" s="222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149</v>
      </c>
      <c r="AU481" s="18" t="s">
        <v>147</v>
      </c>
    </row>
    <row r="482" s="13" customFormat="1">
      <c r="A482" s="13"/>
      <c r="B482" s="223"/>
      <c r="C482" s="224"/>
      <c r="D482" s="225" t="s">
        <v>151</v>
      </c>
      <c r="E482" s="226" t="s">
        <v>19</v>
      </c>
      <c r="F482" s="227" t="s">
        <v>709</v>
      </c>
      <c r="G482" s="224"/>
      <c r="H482" s="226" t="s">
        <v>19</v>
      </c>
      <c r="I482" s="228"/>
      <c r="J482" s="224"/>
      <c r="K482" s="224"/>
      <c r="L482" s="229"/>
      <c r="M482" s="230"/>
      <c r="N482" s="231"/>
      <c r="O482" s="231"/>
      <c r="P482" s="231"/>
      <c r="Q482" s="231"/>
      <c r="R482" s="231"/>
      <c r="S482" s="231"/>
      <c r="T482" s="23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3" t="s">
        <v>151</v>
      </c>
      <c r="AU482" s="233" t="s">
        <v>147</v>
      </c>
      <c r="AV482" s="13" t="s">
        <v>79</v>
      </c>
      <c r="AW482" s="13" t="s">
        <v>33</v>
      </c>
      <c r="AX482" s="13" t="s">
        <v>71</v>
      </c>
      <c r="AY482" s="233" t="s">
        <v>138</v>
      </c>
    </row>
    <row r="483" s="14" customFormat="1">
      <c r="A483" s="14"/>
      <c r="B483" s="234"/>
      <c r="C483" s="235"/>
      <c r="D483" s="225" t="s">
        <v>151</v>
      </c>
      <c r="E483" s="236" t="s">
        <v>19</v>
      </c>
      <c r="F483" s="237" t="s">
        <v>710</v>
      </c>
      <c r="G483" s="235"/>
      <c r="H483" s="238">
        <v>7</v>
      </c>
      <c r="I483" s="239"/>
      <c r="J483" s="235"/>
      <c r="K483" s="235"/>
      <c r="L483" s="240"/>
      <c r="M483" s="241"/>
      <c r="N483" s="242"/>
      <c r="O483" s="242"/>
      <c r="P483" s="242"/>
      <c r="Q483" s="242"/>
      <c r="R483" s="242"/>
      <c r="S483" s="242"/>
      <c r="T483" s="243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4" t="s">
        <v>151</v>
      </c>
      <c r="AU483" s="244" t="s">
        <v>147</v>
      </c>
      <c r="AV483" s="14" t="s">
        <v>147</v>
      </c>
      <c r="AW483" s="14" t="s">
        <v>33</v>
      </c>
      <c r="AX483" s="14" t="s">
        <v>79</v>
      </c>
      <c r="AY483" s="244" t="s">
        <v>138</v>
      </c>
    </row>
    <row r="484" s="2" customFormat="1" ht="16.5" customHeight="1">
      <c r="A484" s="39"/>
      <c r="B484" s="40"/>
      <c r="C484" s="205" t="s">
        <v>711</v>
      </c>
      <c r="D484" s="205" t="s">
        <v>141</v>
      </c>
      <c r="E484" s="206" t="s">
        <v>712</v>
      </c>
      <c r="F484" s="207" t="s">
        <v>713</v>
      </c>
      <c r="G484" s="208" t="s">
        <v>144</v>
      </c>
      <c r="H484" s="209">
        <v>7</v>
      </c>
      <c r="I484" s="210"/>
      <c r="J484" s="211">
        <f>ROUND(I484*H484,2)</f>
        <v>0</v>
      </c>
      <c r="K484" s="207" t="s">
        <v>145</v>
      </c>
      <c r="L484" s="45"/>
      <c r="M484" s="212" t="s">
        <v>19</v>
      </c>
      <c r="N484" s="213" t="s">
        <v>43</v>
      </c>
      <c r="O484" s="85"/>
      <c r="P484" s="214">
        <f>O484*H484</f>
        <v>0</v>
      </c>
      <c r="Q484" s="214">
        <v>0.00017000000000000001</v>
      </c>
      <c r="R484" s="214">
        <f>Q484*H484</f>
        <v>0.0011900000000000001</v>
      </c>
      <c r="S484" s="214">
        <v>0</v>
      </c>
      <c r="T484" s="215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16" t="s">
        <v>251</v>
      </c>
      <c r="AT484" s="216" t="s">
        <v>141</v>
      </c>
      <c r="AU484" s="216" t="s">
        <v>147</v>
      </c>
      <c r="AY484" s="18" t="s">
        <v>138</v>
      </c>
      <c r="BE484" s="217">
        <f>IF(N484="základní",J484,0)</f>
        <v>0</v>
      </c>
      <c r="BF484" s="217">
        <f>IF(N484="snížená",J484,0)</f>
        <v>0</v>
      </c>
      <c r="BG484" s="217">
        <f>IF(N484="zákl. přenesená",J484,0)</f>
        <v>0</v>
      </c>
      <c r="BH484" s="217">
        <f>IF(N484="sníž. přenesená",J484,0)</f>
        <v>0</v>
      </c>
      <c r="BI484" s="217">
        <f>IF(N484="nulová",J484,0)</f>
        <v>0</v>
      </c>
      <c r="BJ484" s="18" t="s">
        <v>147</v>
      </c>
      <c r="BK484" s="217">
        <f>ROUND(I484*H484,2)</f>
        <v>0</v>
      </c>
      <c r="BL484" s="18" t="s">
        <v>251</v>
      </c>
      <c r="BM484" s="216" t="s">
        <v>714</v>
      </c>
    </row>
    <row r="485" s="2" customFormat="1">
      <c r="A485" s="39"/>
      <c r="B485" s="40"/>
      <c r="C485" s="41"/>
      <c r="D485" s="218" t="s">
        <v>149</v>
      </c>
      <c r="E485" s="41"/>
      <c r="F485" s="219" t="s">
        <v>715</v>
      </c>
      <c r="G485" s="41"/>
      <c r="H485" s="41"/>
      <c r="I485" s="220"/>
      <c r="J485" s="41"/>
      <c r="K485" s="41"/>
      <c r="L485" s="45"/>
      <c r="M485" s="221"/>
      <c r="N485" s="222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149</v>
      </c>
      <c r="AU485" s="18" t="s">
        <v>147</v>
      </c>
    </row>
    <row r="486" s="13" customFormat="1">
      <c r="A486" s="13"/>
      <c r="B486" s="223"/>
      <c r="C486" s="224"/>
      <c r="D486" s="225" t="s">
        <v>151</v>
      </c>
      <c r="E486" s="226" t="s">
        <v>19</v>
      </c>
      <c r="F486" s="227" t="s">
        <v>709</v>
      </c>
      <c r="G486" s="224"/>
      <c r="H486" s="226" t="s">
        <v>19</v>
      </c>
      <c r="I486" s="228"/>
      <c r="J486" s="224"/>
      <c r="K486" s="224"/>
      <c r="L486" s="229"/>
      <c r="M486" s="230"/>
      <c r="N486" s="231"/>
      <c r="O486" s="231"/>
      <c r="P486" s="231"/>
      <c r="Q486" s="231"/>
      <c r="R486" s="231"/>
      <c r="S486" s="231"/>
      <c r="T486" s="23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3" t="s">
        <v>151</v>
      </c>
      <c r="AU486" s="233" t="s">
        <v>147</v>
      </c>
      <c r="AV486" s="13" t="s">
        <v>79</v>
      </c>
      <c r="AW486" s="13" t="s">
        <v>33</v>
      </c>
      <c r="AX486" s="13" t="s">
        <v>71</v>
      </c>
      <c r="AY486" s="233" t="s">
        <v>138</v>
      </c>
    </row>
    <row r="487" s="14" customFormat="1">
      <c r="A487" s="14"/>
      <c r="B487" s="234"/>
      <c r="C487" s="235"/>
      <c r="D487" s="225" t="s">
        <v>151</v>
      </c>
      <c r="E487" s="236" t="s">
        <v>19</v>
      </c>
      <c r="F487" s="237" t="s">
        <v>710</v>
      </c>
      <c r="G487" s="235"/>
      <c r="H487" s="238">
        <v>7</v>
      </c>
      <c r="I487" s="239"/>
      <c r="J487" s="235"/>
      <c r="K487" s="235"/>
      <c r="L487" s="240"/>
      <c r="M487" s="241"/>
      <c r="N487" s="242"/>
      <c r="O487" s="242"/>
      <c r="P487" s="242"/>
      <c r="Q487" s="242"/>
      <c r="R487" s="242"/>
      <c r="S487" s="242"/>
      <c r="T487" s="243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4" t="s">
        <v>151</v>
      </c>
      <c r="AU487" s="244" t="s">
        <v>147</v>
      </c>
      <c r="AV487" s="14" t="s">
        <v>147</v>
      </c>
      <c r="AW487" s="14" t="s">
        <v>33</v>
      </c>
      <c r="AX487" s="14" t="s">
        <v>79</v>
      </c>
      <c r="AY487" s="244" t="s">
        <v>138</v>
      </c>
    </row>
    <row r="488" s="12" customFormat="1" ht="22.8" customHeight="1">
      <c r="A488" s="12"/>
      <c r="B488" s="189"/>
      <c r="C488" s="190"/>
      <c r="D488" s="191" t="s">
        <v>70</v>
      </c>
      <c r="E488" s="203" t="s">
        <v>716</v>
      </c>
      <c r="F488" s="203" t="s">
        <v>717</v>
      </c>
      <c r="G488" s="190"/>
      <c r="H488" s="190"/>
      <c r="I488" s="193"/>
      <c r="J488" s="204">
        <f>BK488</f>
        <v>0</v>
      </c>
      <c r="K488" s="190"/>
      <c r="L488" s="195"/>
      <c r="M488" s="196"/>
      <c r="N488" s="197"/>
      <c r="O488" s="197"/>
      <c r="P488" s="198">
        <f>SUM(P489:P524)</f>
        <v>0</v>
      </c>
      <c r="Q488" s="197"/>
      <c r="R488" s="198">
        <f>SUM(R489:R524)</f>
        <v>0.62681061999999998</v>
      </c>
      <c r="S488" s="197"/>
      <c r="T488" s="199">
        <f>SUM(T489:T524)</f>
        <v>0.12897240000000002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00" t="s">
        <v>147</v>
      </c>
      <c r="AT488" s="201" t="s">
        <v>70</v>
      </c>
      <c r="AU488" s="201" t="s">
        <v>79</v>
      </c>
      <c r="AY488" s="200" t="s">
        <v>138</v>
      </c>
      <c r="BK488" s="202">
        <f>SUM(BK489:BK524)</f>
        <v>0</v>
      </c>
    </row>
    <row r="489" s="2" customFormat="1" ht="16.5" customHeight="1">
      <c r="A489" s="39"/>
      <c r="B489" s="40"/>
      <c r="C489" s="205" t="s">
        <v>718</v>
      </c>
      <c r="D489" s="205" t="s">
        <v>141</v>
      </c>
      <c r="E489" s="206" t="s">
        <v>719</v>
      </c>
      <c r="F489" s="207" t="s">
        <v>720</v>
      </c>
      <c r="G489" s="208" t="s">
        <v>144</v>
      </c>
      <c r="H489" s="209">
        <v>416.04000000000002</v>
      </c>
      <c r="I489" s="210"/>
      <c r="J489" s="211">
        <f>ROUND(I489*H489,2)</f>
        <v>0</v>
      </c>
      <c r="K489" s="207" t="s">
        <v>145</v>
      </c>
      <c r="L489" s="45"/>
      <c r="M489" s="212" t="s">
        <v>19</v>
      </c>
      <c r="N489" s="213" t="s">
        <v>43</v>
      </c>
      <c r="O489" s="85"/>
      <c r="P489" s="214">
        <f>O489*H489</f>
        <v>0</v>
      </c>
      <c r="Q489" s="214">
        <v>0</v>
      </c>
      <c r="R489" s="214">
        <f>Q489*H489</f>
        <v>0</v>
      </c>
      <c r="S489" s="214">
        <v>0</v>
      </c>
      <c r="T489" s="215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16" t="s">
        <v>251</v>
      </c>
      <c r="AT489" s="216" t="s">
        <v>141</v>
      </c>
      <c r="AU489" s="216" t="s">
        <v>147</v>
      </c>
      <c r="AY489" s="18" t="s">
        <v>138</v>
      </c>
      <c r="BE489" s="217">
        <f>IF(N489="základní",J489,0)</f>
        <v>0</v>
      </c>
      <c r="BF489" s="217">
        <f>IF(N489="snížená",J489,0)</f>
        <v>0</v>
      </c>
      <c r="BG489" s="217">
        <f>IF(N489="zákl. přenesená",J489,0)</f>
        <v>0</v>
      </c>
      <c r="BH489" s="217">
        <f>IF(N489="sníž. přenesená",J489,0)</f>
        <v>0</v>
      </c>
      <c r="BI489" s="217">
        <f>IF(N489="nulová",J489,0)</f>
        <v>0</v>
      </c>
      <c r="BJ489" s="18" t="s">
        <v>147</v>
      </c>
      <c r="BK489" s="217">
        <f>ROUND(I489*H489,2)</f>
        <v>0</v>
      </c>
      <c r="BL489" s="18" t="s">
        <v>251</v>
      </c>
      <c r="BM489" s="216" t="s">
        <v>721</v>
      </c>
    </row>
    <row r="490" s="2" customFormat="1">
      <c r="A490" s="39"/>
      <c r="B490" s="40"/>
      <c r="C490" s="41"/>
      <c r="D490" s="218" t="s">
        <v>149</v>
      </c>
      <c r="E490" s="41"/>
      <c r="F490" s="219" t="s">
        <v>722</v>
      </c>
      <c r="G490" s="41"/>
      <c r="H490" s="41"/>
      <c r="I490" s="220"/>
      <c r="J490" s="41"/>
      <c r="K490" s="41"/>
      <c r="L490" s="45"/>
      <c r="M490" s="221"/>
      <c r="N490" s="222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149</v>
      </c>
      <c r="AU490" s="18" t="s">
        <v>147</v>
      </c>
    </row>
    <row r="491" s="13" customFormat="1">
      <c r="A491" s="13"/>
      <c r="B491" s="223"/>
      <c r="C491" s="224"/>
      <c r="D491" s="225" t="s">
        <v>151</v>
      </c>
      <c r="E491" s="226" t="s">
        <v>19</v>
      </c>
      <c r="F491" s="227" t="s">
        <v>723</v>
      </c>
      <c r="G491" s="224"/>
      <c r="H491" s="226" t="s">
        <v>19</v>
      </c>
      <c r="I491" s="228"/>
      <c r="J491" s="224"/>
      <c r="K491" s="224"/>
      <c r="L491" s="229"/>
      <c r="M491" s="230"/>
      <c r="N491" s="231"/>
      <c r="O491" s="231"/>
      <c r="P491" s="231"/>
      <c r="Q491" s="231"/>
      <c r="R491" s="231"/>
      <c r="S491" s="231"/>
      <c r="T491" s="23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3" t="s">
        <v>151</v>
      </c>
      <c r="AU491" s="233" t="s">
        <v>147</v>
      </c>
      <c r="AV491" s="13" t="s">
        <v>79</v>
      </c>
      <c r="AW491" s="13" t="s">
        <v>33</v>
      </c>
      <c r="AX491" s="13" t="s">
        <v>71</v>
      </c>
      <c r="AY491" s="233" t="s">
        <v>138</v>
      </c>
    </row>
    <row r="492" s="14" customFormat="1">
      <c r="A492" s="14"/>
      <c r="B492" s="234"/>
      <c r="C492" s="235"/>
      <c r="D492" s="225" t="s">
        <v>151</v>
      </c>
      <c r="E492" s="236" t="s">
        <v>19</v>
      </c>
      <c r="F492" s="237" t="s">
        <v>724</v>
      </c>
      <c r="G492" s="235"/>
      <c r="H492" s="238">
        <v>122.304</v>
      </c>
      <c r="I492" s="239"/>
      <c r="J492" s="235"/>
      <c r="K492" s="235"/>
      <c r="L492" s="240"/>
      <c r="M492" s="241"/>
      <c r="N492" s="242"/>
      <c r="O492" s="242"/>
      <c r="P492" s="242"/>
      <c r="Q492" s="242"/>
      <c r="R492" s="242"/>
      <c r="S492" s="242"/>
      <c r="T492" s="24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4" t="s">
        <v>151</v>
      </c>
      <c r="AU492" s="244" t="s">
        <v>147</v>
      </c>
      <c r="AV492" s="14" t="s">
        <v>147</v>
      </c>
      <c r="AW492" s="14" t="s">
        <v>33</v>
      </c>
      <c r="AX492" s="14" t="s">
        <v>71</v>
      </c>
      <c r="AY492" s="244" t="s">
        <v>138</v>
      </c>
    </row>
    <row r="493" s="14" customFormat="1">
      <c r="A493" s="14"/>
      <c r="B493" s="234"/>
      <c r="C493" s="235"/>
      <c r="D493" s="225" t="s">
        <v>151</v>
      </c>
      <c r="E493" s="236" t="s">
        <v>19</v>
      </c>
      <c r="F493" s="237" t="s">
        <v>268</v>
      </c>
      <c r="G493" s="235"/>
      <c r="H493" s="238">
        <v>19.739000000000001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4" t="s">
        <v>151</v>
      </c>
      <c r="AU493" s="244" t="s">
        <v>147</v>
      </c>
      <c r="AV493" s="14" t="s">
        <v>147</v>
      </c>
      <c r="AW493" s="14" t="s">
        <v>33</v>
      </c>
      <c r="AX493" s="14" t="s">
        <v>71</v>
      </c>
      <c r="AY493" s="244" t="s">
        <v>138</v>
      </c>
    </row>
    <row r="494" s="14" customFormat="1">
      <c r="A494" s="14"/>
      <c r="B494" s="234"/>
      <c r="C494" s="235"/>
      <c r="D494" s="225" t="s">
        <v>151</v>
      </c>
      <c r="E494" s="236" t="s">
        <v>19</v>
      </c>
      <c r="F494" s="237" t="s">
        <v>725</v>
      </c>
      <c r="G494" s="235"/>
      <c r="H494" s="238">
        <v>214.75999999999999</v>
      </c>
      <c r="I494" s="239"/>
      <c r="J494" s="235"/>
      <c r="K494" s="235"/>
      <c r="L494" s="240"/>
      <c r="M494" s="241"/>
      <c r="N494" s="242"/>
      <c r="O494" s="242"/>
      <c r="P494" s="242"/>
      <c r="Q494" s="242"/>
      <c r="R494" s="242"/>
      <c r="S494" s="242"/>
      <c r="T494" s="24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4" t="s">
        <v>151</v>
      </c>
      <c r="AU494" s="244" t="s">
        <v>147</v>
      </c>
      <c r="AV494" s="14" t="s">
        <v>147</v>
      </c>
      <c r="AW494" s="14" t="s">
        <v>33</v>
      </c>
      <c r="AX494" s="14" t="s">
        <v>71</v>
      </c>
      <c r="AY494" s="244" t="s">
        <v>138</v>
      </c>
    </row>
    <row r="495" s="14" customFormat="1">
      <c r="A495" s="14"/>
      <c r="B495" s="234"/>
      <c r="C495" s="235"/>
      <c r="D495" s="225" t="s">
        <v>151</v>
      </c>
      <c r="E495" s="236" t="s">
        <v>19</v>
      </c>
      <c r="F495" s="237" t="s">
        <v>726</v>
      </c>
      <c r="G495" s="235"/>
      <c r="H495" s="238">
        <v>59.237000000000002</v>
      </c>
      <c r="I495" s="239"/>
      <c r="J495" s="235"/>
      <c r="K495" s="235"/>
      <c r="L495" s="240"/>
      <c r="M495" s="241"/>
      <c r="N495" s="242"/>
      <c r="O495" s="242"/>
      <c r="P495" s="242"/>
      <c r="Q495" s="242"/>
      <c r="R495" s="242"/>
      <c r="S495" s="242"/>
      <c r="T495" s="243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4" t="s">
        <v>151</v>
      </c>
      <c r="AU495" s="244" t="s">
        <v>147</v>
      </c>
      <c r="AV495" s="14" t="s">
        <v>147</v>
      </c>
      <c r="AW495" s="14" t="s">
        <v>33</v>
      </c>
      <c r="AX495" s="14" t="s">
        <v>71</v>
      </c>
      <c r="AY495" s="244" t="s">
        <v>138</v>
      </c>
    </row>
    <row r="496" s="15" customFormat="1">
      <c r="A496" s="15"/>
      <c r="B496" s="245"/>
      <c r="C496" s="246"/>
      <c r="D496" s="225" t="s">
        <v>151</v>
      </c>
      <c r="E496" s="247" t="s">
        <v>19</v>
      </c>
      <c r="F496" s="248" t="s">
        <v>156</v>
      </c>
      <c r="G496" s="246"/>
      <c r="H496" s="249">
        <v>416.04000000000002</v>
      </c>
      <c r="I496" s="250"/>
      <c r="J496" s="246"/>
      <c r="K496" s="246"/>
      <c r="L496" s="251"/>
      <c r="M496" s="252"/>
      <c r="N496" s="253"/>
      <c r="O496" s="253"/>
      <c r="P496" s="253"/>
      <c r="Q496" s="253"/>
      <c r="R496" s="253"/>
      <c r="S496" s="253"/>
      <c r="T496" s="254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55" t="s">
        <v>151</v>
      </c>
      <c r="AU496" s="255" t="s">
        <v>147</v>
      </c>
      <c r="AV496" s="15" t="s">
        <v>146</v>
      </c>
      <c r="AW496" s="15" t="s">
        <v>33</v>
      </c>
      <c r="AX496" s="15" t="s">
        <v>79</v>
      </c>
      <c r="AY496" s="255" t="s">
        <v>138</v>
      </c>
    </row>
    <row r="497" s="2" customFormat="1" ht="16.5" customHeight="1">
      <c r="A497" s="39"/>
      <c r="B497" s="40"/>
      <c r="C497" s="205" t="s">
        <v>727</v>
      </c>
      <c r="D497" s="205" t="s">
        <v>141</v>
      </c>
      <c r="E497" s="206" t="s">
        <v>728</v>
      </c>
      <c r="F497" s="207" t="s">
        <v>729</v>
      </c>
      <c r="G497" s="208" t="s">
        <v>144</v>
      </c>
      <c r="H497" s="209">
        <v>416.04000000000002</v>
      </c>
      <c r="I497" s="210"/>
      <c r="J497" s="211">
        <f>ROUND(I497*H497,2)</f>
        <v>0</v>
      </c>
      <c r="K497" s="207" t="s">
        <v>145</v>
      </c>
      <c r="L497" s="45"/>
      <c r="M497" s="212" t="s">
        <v>19</v>
      </c>
      <c r="N497" s="213" t="s">
        <v>43</v>
      </c>
      <c r="O497" s="85"/>
      <c r="P497" s="214">
        <f>O497*H497</f>
        <v>0</v>
      </c>
      <c r="Q497" s="214">
        <v>0.001</v>
      </c>
      <c r="R497" s="214">
        <f>Q497*H497</f>
        <v>0.41604000000000002</v>
      </c>
      <c r="S497" s="214">
        <v>0.00031</v>
      </c>
      <c r="T497" s="215">
        <f>S497*H497</f>
        <v>0.12897240000000002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16" t="s">
        <v>251</v>
      </c>
      <c r="AT497" s="216" t="s">
        <v>141</v>
      </c>
      <c r="AU497" s="216" t="s">
        <v>147</v>
      </c>
      <c r="AY497" s="18" t="s">
        <v>138</v>
      </c>
      <c r="BE497" s="217">
        <f>IF(N497="základní",J497,0)</f>
        <v>0</v>
      </c>
      <c r="BF497" s="217">
        <f>IF(N497="snížená",J497,0)</f>
        <v>0</v>
      </c>
      <c r="BG497" s="217">
        <f>IF(N497="zákl. přenesená",J497,0)</f>
        <v>0</v>
      </c>
      <c r="BH497" s="217">
        <f>IF(N497="sníž. přenesená",J497,0)</f>
        <v>0</v>
      </c>
      <c r="BI497" s="217">
        <f>IF(N497="nulová",J497,0)</f>
        <v>0</v>
      </c>
      <c r="BJ497" s="18" t="s">
        <v>147</v>
      </c>
      <c r="BK497" s="217">
        <f>ROUND(I497*H497,2)</f>
        <v>0</v>
      </c>
      <c r="BL497" s="18" t="s">
        <v>251</v>
      </c>
      <c r="BM497" s="216" t="s">
        <v>730</v>
      </c>
    </row>
    <row r="498" s="2" customFormat="1">
      <c r="A498" s="39"/>
      <c r="B498" s="40"/>
      <c r="C498" s="41"/>
      <c r="D498" s="218" t="s">
        <v>149</v>
      </c>
      <c r="E498" s="41"/>
      <c r="F498" s="219" t="s">
        <v>731</v>
      </c>
      <c r="G498" s="41"/>
      <c r="H498" s="41"/>
      <c r="I498" s="220"/>
      <c r="J498" s="41"/>
      <c r="K498" s="41"/>
      <c r="L498" s="45"/>
      <c r="M498" s="221"/>
      <c r="N498" s="222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149</v>
      </c>
      <c r="AU498" s="18" t="s">
        <v>147</v>
      </c>
    </row>
    <row r="499" s="13" customFormat="1">
      <c r="A499" s="13"/>
      <c r="B499" s="223"/>
      <c r="C499" s="224"/>
      <c r="D499" s="225" t="s">
        <v>151</v>
      </c>
      <c r="E499" s="226" t="s">
        <v>19</v>
      </c>
      <c r="F499" s="227" t="s">
        <v>723</v>
      </c>
      <c r="G499" s="224"/>
      <c r="H499" s="226" t="s">
        <v>19</v>
      </c>
      <c r="I499" s="228"/>
      <c r="J499" s="224"/>
      <c r="K499" s="224"/>
      <c r="L499" s="229"/>
      <c r="M499" s="230"/>
      <c r="N499" s="231"/>
      <c r="O499" s="231"/>
      <c r="P499" s="231"/>
      <c r="Q499" s="231"/>
      <c r="R499" s="231"/>
      <c r="S499" s="231"/>
      <c r="T499" s="23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3" t="s">
        <v>151</v>
      </c>
      <c r="AU499" s="233" t="s">
        <v>147</v>
      </c>
      <c r="AV499" s="13" t="s">
        <v>79</v>
      </c>
      <c r="AW499" s="13" t="s">
        <v>33</v>
      </c>
      <c r="AX499" s="13" t="s">
        <v>71</v>
      </c>
      <c r="AY499" s="233" t="s">
        <v>138</v>
      </c>
    </row>
    <row r="500" s="14" customFormat="1">
      <c r="A500" s="14"/>
      <c r="B500" s="234"/>
      <c r="C500" s="235"/>
      <c r="D500" s="225" t="s">
        <v>151</v>
      </c>
      <c r="E500" s="236" t="s">
        <v>19</v>
      </c>
      <c r="F500" s="237" t="s">
        <v>724</v>
      </c>
      <c r="G500" s="235"/>
      <c r="H500" s="238">
        <v>122.304</v>
      </c>
      <c r="I500" s="239"/>
      <c r="J500" s="235"/>
      <c r="K500" s="235"/>
      <c r="L500" s="240"/>
      <c r="M500" s="241"/>
      <c r="N500" s="242"/>
      <c r="O500" s="242"/>
      <c r="P500" s="242"/>
      <c r="Q500" s="242"/>
      <c r="R500" s="242"/>
      <c r="S500" s="242"/>
      <c r="T500" s="24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4" t="s">
        <v>151</v>
      </c>
      <c r="AU500" s="244" t="s">
        <v>147</v>
      </c>
      <c r="AV500" s="14" t="s">
        <v>147</v>
      </c>
      <c r="AW500" s="14" t="s">
        <v>33</v>
      </c>
      <c r="AX500" s="14" t="s">
        <v>71</v>
      </c>
      <c r="AY500" s="244" t="s">
        <v>138</v>
      </c>
    </row>
    <row r="501" s="14" customFormat="1">
      <c r="A501" s="14"/>
      <c r="B501" s="234"/>
      <c r="C501" s="235"/>
      <c r="D501" s="225" t="s">
        <v>151</v>
      </c>
      <c r="E501" s="236" t="s">
        <v>19</v>
      </c>
      <c r="F501" s="237" t="s">
        <v>268</v>
      </c>
      <c r="G501" s="235"/>
      <c r="H501" s="238">
        <v>19.739000000000001</v>
      </c>
      <c r="I501" s="239"/>
      <c r="J501" s="235"/>
      <c r="K501" s="235"/>
      <c r="L501" s="240"/>
      <c r="M501" s="241"/>
      <c r="N501" s="242"/>
      <c r="O501" s="242"/>
      <c r="P501" s="242"/>
      <c r="Q501" s="242"/>
      <c r="R501" s="242"/>
      <c r="S501" s="242"/>
      <c r="T501" s="243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4" t="s">
        <v>151</v>
      </c>
      <c r="AU501" s="244" t="s">
        <v>147</v>
      </c>
      <c r="AV501" s="14" t="s">
        <v>147</v>
      </c>
      <c r="AW501" s="14" t="s">
        <v>33</v>
      </c>
      <c r="AX501" s="14" t="s">
        <v>71</v>
      </c>
      <c r="AY501" s="244" t="s">
        <v>138</v>
      </c>
    </row>
    <row r="502" s="14" customFormat="1">
      <c r="A502" s="14"/>
      <c r="B502" s="234"/>
      <c r="C502" s="235"/>
      <c r="D502" s="225" t="s">
        <v>151</v>
      </c>
      <c r="E502" s="236" t="s">
        <v>19</v>
      </c>
      <c r="F502" s="237" t="s">
        <v>725</v>
      </c>
      <c r="G502" s="235"/>
      <c r="H502" s="238">
        <v>214.75999999999999</v>
      </c>
      <c r="I502" s="239"/>
      <c r="J502" s="235"/>
      <c r="K502" s="235"/>
      <c r="L502" s="240"/>
      <c r="M502" s="241"/>
      <c r="N502" s="242"/>
      <c r="O502" s="242"/>
      <c r="P502" s="242"/>
      <c r="Q502" s="242"/>
      <c r="R502" s="242"/>
      <c r="S502" s="242"/>
      <c r="T502" s="24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4" t="s">
        <v>151</v>
      </c>
      <c r="AU502" s="244" t="s">
        <v>147</v>
      </c>
      <c r="AV502" s="14" t="s">
        <v>147</v>
      </c>
      <c r="AW502" s="14" t="s">
        <v>33</v>
      </c>
      <c r="AX502" s="14" t="s">
        <v>71</v>
      </c>
      <c r="AY502" s="244" t="s">
        <v>138</v>
      </c>
    </row>
    <row r="503" s="14" customFormat="1">
      <c r="A503" s="14"/>
      <c r="B503" s="234"/>
      <c r="C503" s="235"/>
      <c r="D503" s="225" t="s">
        <v>151</v>
      </c>
      <c r="E503" s="236" t="s">
        <v>19</v>
      </c>
      <c r="F503" s="237" t="s">
        <v>726</v>
      </c>
      <c r="G503" s="235"/>
      <c r="H503" s="238">
        <v>59.237000000000002</v>
      </c>
      <c r="I503" s="239"/>
      <c r="J503" s="235"/>
      <c r="K503" s="235"/>
      <c r="L503" s="240"/>
      <c r="M503" s="241"/>
      <c r="N503" s="242"/>
      <c r="O503" s="242"/>
      <c r="P503" s="242"/>
      <c r="Q503" s="242"/>
      <c r="R503" s="242"/>
      <c r="S503" s="242"/>
      <c r="T503" s="24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4" t="s">
        <v>151</v>
      </c>
      <c r="AU503" s="244" t="s">
        <v>147</v>
      </c>
      <c r="AV503" s="14" t="s">
        <v>147</v>
      </c>
      <c r="AW503" s="14" t="s">
        <v>33</v>
      </c>
      <c r="AX503" s="14" t="s">
        <v>71</v>
      </c>
      <c r="AY503" s="244" t="s">
        <v>138</v>
      </c>
    </row>
    <row r="504" s="15" customFormat="1">
      <c r="A504" s="15"/>
      <c r="B504" s="245"/>
      <c r="C504" s="246"/>
      <c r="D504" s="225" t="s">
        <v>151</v>
      </c>
      <c r="E504" s="247" t="s">
        <v>19</v>
      </c>
      <c r="F504" s="248" t="s">
        <v>156</v>
      </c>
      <c r="G504" s="246"/>
      <c r="H504" s="249">
        <v>416.04000000000002</v>
      </c>
      <c r="I504" s="250"/>
      <c r="J504" s="246"/>
      <c r="K504" s="246"/>
      <c r="L504" s="251"/>
      <c r="M504" s="252"/>
      <c r="N504" s="253"/>
      <c r="O504" s="253"/>
      <c r="P504" s="253"/>
      <c r="Q504" s="253"/>
      <c r="R504" s="253"/>
      <c r="S504" s="253"/>
      <c r="T504" s="254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55" t="s">
        <v>151</v>
      </c>
      <c r="AU504" s="255" t="s">
        <v>147</v>
      </c>
      <c r="AV504" s="15" t="s">
        <v>146</v>
      </c>
      <c r="AW504" s="15" t="s">
        <v>33</v>
      </c>
      <c r="AX504" s="15" t="s">
        <v>79</v>
      </c>
      <c r="AY504" s="255" t="s">
        <v>138</v>
      </c>
    </row>
    <row r="505" s="2" customFormat="1" ht="16.5" customHeight="1">
      <c r="A505" s="39"/>
      <c r="B505" s="40"/>
      <c r="C505" s="205" t="s">
        <v>732</v>
      </c>
      <c r="D505" s="205" t="s">
        <v>141</v>
      </c>
      <c r="E505" s="206" t="s">
        <v>733</v>
      </c>
      <c r="F505" s="207" t="s">
        <v>734</v>
      </c>
      <c r="G505" s="208" t="s">
        <v>144</v>
      </c>
      <c r="H505" s="209">
        <v>458.197</v>
      </c>
      <c r="I505" s="210"/>
      <c r="J505" s="211">
        <f>ROUND(I505*H505,2)</f>
        <v>0</v>
      </c>
      <c r="K505" s="207" t="s">
        <v>145</v>
      </c>
      <c r="L505" s="45"/>
      <c r="M505" s="212" t="s">
        <v>19</v>
      </c>
      <c r="N505" s="213" t="s">
        <v>43</v>
      </c>
      <c r="O505" s="85"/>
      <c r="P505" s="214">
        <f>O505*H505</f>
        <v>0</v>
      </c>
      <c r="Q505" s="214">
        <v>0.00020000000000000001</v>
      </c>
      <c r="R505" s="214">
        <f>Q505*H505</f>
        <v>0.09163940000000001</v>
      </c>
      <c r="S505" s="214">
        <v>0</v>
      </c>
      <c r="T505" s="215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16" t="s">
        <v>251</v>
      </c>
      <c r="AT505" s="216" t="s">
        <v>141</v>
      </c>
      <c r="AU505" s="216" t="s">
        <v>147</v>
      </c>
      <c r="AY505" s="18" t="s">
        <v>138</v>
      </c>
      <c r="BE505" s="217">
        <f>IF(N505="základní",J505,0)</f>
        <v>0</v>
      </c>
      <c r="BF505" s="217">
        <f>IF(N505="snížená",J505,0)</f>
        <v>0</v>
      </c>
      <c r="BG505" s="217">
        <f>IF(N505="zákl. přenesená",J505,0)</f>
        <v>0</v>
      </c>
      <c r="BH505" s="217">
        <f>IF(N505="sníž. přenesená",J505,0)</f>
        <v>0</v>
      </c>
      <c r="BI505" s="217">
        <f>IF(N505="nulová",J505,0)</f>
        <v>0</v>
      </c>
      <c r="BJ505" s="18" t="s">
        <v>147</v>
      </c>
      <c r="BK505" s="217">
        <f>ROUND(I505*H505,2)</f>
        <v>0</v>
      </c>
      <c r="BL505" s="18" t="s">
        <v>251</v>
      </c>
      <c r="BM505" s="216" t="s">
        <v>735</v>
      </c>
    </row>
    <row r="506" s="2" customFormat="1">
      <c r="A506" s="39"/>
      <c r="B506" s="40"/>
      <c r="C506" s="41"/>
      <c r="D506" s="218" t="s">
        <v>149</v>
      </c>
      <c r="E506" s="41"/>
      <c r="F506" s="219" t="s">
        <v>736</v>
      </c>
      <c r="G506" s="41"/>
      <c r="H506" s="41"/>
      <c r="I506" s="220"/>
      <c r="J506" s="41"/>
      <c r="K506" s="41"/>
      <c r="L506" s="45"/>
      <c r="M506" s="221"/>
      <c r="N506" s="222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149</v>
      </c>
      <c r="AU506" s="18" t="s">
        <v>147</v>
      </c>
    </row>
    <row r="507" s="13" customFormat="1">
      <c r="A507" s="13"/>
      <c r="B507" s="223"/>
      <c r="C507" s="224"/>
      <c r="D507" s="225" t="s">
        <v>151</v>
      </c>
      <c r="E507" s="226" t="s">
        <v>19</v>
      </c>
      <c r="F507" s="227" t="s">
        <v>723</v>
      </c>
      <c r="G507" s="224"/>
      <c r="H507" s="226" t="s">
        <v>19</v>
      </c>
      <c r="I507" s="228"/>
      <c r="J507" s="224"/>
      <c r="K507" s="224"/>
      <c r="L507" s="229"/>
      <c r="M507" s="230"/>
      <c r="N507" s="231"/>
      <c r="O507" s="231"/>
      <c r="P507" s="231"/>
      <c r="Q507" s="231"/>
      <c r="R507" s="231"/>
      <c r="S507" s="231"/>
      <c r="T507" s="23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3" t="s">
        <v>151</v>
      </c>
      <c r="AU507" s="233" t="s">
        <v>147</v>
      </c>
      <c r="AV507" s="13" t="s">
        <v>79</v>
      </c>
      <c r="AW507" s="13" t="s">
        <v>33</v>
      </c>
      <c r="AX507" s="13" t="s">
        <v>71</v>
      </c>
      <c r="AY507" s="233" t="s">
        <v>138</v>
      </c>
    </row>
    <row r="508" s="14" customFormat="1">
      <c r="A508" s="14"/>
      <c r="B508" s="234"/>
      <c r="C508" s="235"/>
      <c r="D508" s="225" t="s">
        <v>151</v>
      </c>
      <c r="E508" s="236" t="s">
        <v>19</v>
      </c>
      <c r="F508" s="237" t="s">
        <v>724</v>
      </c>
      <c r="G508" s="235"/>
      <c r="H508" s="238">
        <v>122.304</v>
      </c>
      <c r="I508" s="239"/>
      <c r="J508" s="235"/>
      <c r="K508" s="235"/>
      <c r="L508" s="240"/>
      <c r="M508" s="241"/>
      <c r="N508" s="242"/>
      <c r="O508" s="242"/>
      <c r="P508" s="242"/>
      <c r="Q508" s="242"/>
      <c r="R508" s="242"/>
      <c r="S508" s="242"/>
      <c r="T508" s="243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4" t="s">
        <v>151</v>
      </c>
      <c r="AU508" s="244" t="s">
        <v>147</v>
      </c>
      <c r="AV508" s="14" t="s">
        <v>147</v>
      </c>
      <c r="AW508" s="14" t="s">
        <v>33</v>
      </c>
      <c r="AX508" s="14" t="s">
        <v>71</v>
      </c>
      <c r="AY508" s="244" t="s">
        <v>138</v>
      </c>
    </row>
    <row r="509" s="14" customFormat="1">
      <c r="A509" s="14"/>
      <c r="B509" s="234"/>
      <c r="C509" s="235"/>
      <c r="D509" s="225" t="s">
        <v>151</v>
      </c>
      <c r="E509" s="236" t="s">
        <v>19</v>
      </c>
      <c r="F509" s="237" t="s">
        <v>268</v>
      </c>
      <c r="G509" s="235"/>
      <c r="H509" s="238">
        <v>19.739000000000001</v>
      </c>
      <c r="I509" s="239"/>
      <c r="J509" s="235"/>
      <c r="K509" s="235"/>
      <c r="L509" s="240"/>
      <c r="M509" s="241"/>
      <c r="N509" s="242"/>
      <c r="O509" s="242"/>
      <c r="P509" s="242"/>
      <c r="Q509" s="242"/>
      <c r="R509" s="242"/>
      <c r="S509" s="242"/>
      <c r="T509" s="243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4" t="s">
        <v>151</v>
      </c>
      <c r="AU509" s="244" t="s">
        <v>147</v>
      </c>
      <c r="AV509" s="14" t="s">
        <v>147</v>
      </c>
      <c r="AW509" s="14" t="s">
        <v>33</v>
      </c>
      <c r="AX509" s="14" t="s">
        <v>71</v>
      </c>
      <c r="AY509" s="244" t="s">
        <v>138</v>
      </c>
    </row>
    <row r="510" s="14" customFormat="1">
      <c r="A510" s="14"/>
      <c r="B510" s="234"/>
      <c r="C510" s="235"/>
      <c r="D510" s="225" t="s">
        <v>151</v>
      </c>
      <c r="E510" s="236" t="s">
        <v>19</v>
      </c>
      <c r="F510" s="237" t="s">
        <v>725</v>
      </c>
      <c r="G510" s="235"/>
      <c r="H510" s="238">
        <v>214.75999999999999</v>
      </c>
      <c r="I510" s="239"/>
      <c r="J510" s="235"/>
      <c r="K510" s="235"/>
      <c r="L510" s="240"/>
      <c r="M510" s="241"/>
      <c r="N510" s="242"/>
      <c r="O510" s="242"/>
      <c r="P510" s="242"/>
      <c r="Q510" s="242"/>
      <c r="R510" s="242"/>
      <c r="S510" s="242"/>
      <c r="T510" s="24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4" t="s">
        <v>151</v>
      </c>
      <c r="AU510" s="244" t="s">
        <v>147</v>
      </c>
      <c r="AV510" s="14" t="s">
        <v>147</v>
      </c>
      <c r="AW510" s="14" t="s">
        <v>33</v>
      </c>
      <c r="AX510" s="14" t="s">
        <v>71</v>
      </c>
      <c r="AY510" s="244" t="s">
        <v>138</v>
      </c>
    </row>
    <row r="511" s="14" customFormat="1">
      <c r="A511" s="14"/>
      <c r="B511" s="234"/>
      <c r="C511" s="235"/>
      <c r="D511" s="225" t="s">
        <v>151</v>
      </c>
      <c r="E511" s="236" t="s">
        <v>19</v>
      </c>
      <c r="F511" s="237" t="s">
        <v>726</v>
      </c>
      <c r="G511" s="235"/>
      <c r="H511" s="238">
        <v>59.237000000000002</v>
      </c>
      <c r="I511" s="239"/>
      <c r="J511" s="235"/>
      <c r="K511" s="235"/>
      <c r="L511" s="240"/>
      <c r="M511" s="241"/>
      <c r="N511" s="242"/>
      <c r="O511" s="242"/>
      <c r="P511" s="242"/>
      <c r="Q511" s="242"/>
      <c r="R511" s="242"/>
      <c r="S511" s="242"/>
      <c r="T511" s="24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4" t="s">
        <v>151</v>
      </c>
      <c r="AU511" s="244" t="s">
        <v>147</v>
      </c>
      <c r="AV511" s="14" t="s">
        <v>147</v>
      </c>
      <c r="AW511" s="14" t="s">
        <v>33</v>
      </c>
      <c r="AX511" s="14" t="s">
        <v>71</v>
      </c>
      <c r="AY511" s="244" t="s">
        <v>138</v>
      </c>
    </row>
    <row r="512" s="14" customFormat="1">
      <c r="A512" s="14"/>
      <c r="B512" s="234"/>
      <c r="C512" s="235"/>
      <c r="D512" s="225" t="s">
        <v>151</v>
      </c>
      <c r="E512" s="236" t="s">
        <v>19</v>
      </c>
      <c r="F512" s="237" t="s">
        <v>172</v>
      </c>
      <c r="G512" s="235"/>
      <c r="H512" s="238">
        <v>16.887</v>
      </c>
      <c r="I512" s="239"/>
      <c r="J512" s="235"/>
      <c r="K512" s="235"/>
      <c r="L512" s="240"/>
      <c r="M512" s="241"/>
      <c r="N512" s="242"/>
      <c r="O512" s="242"/>
      <c r="P512" s="242"/>
      <c r="Q512" s="242"/>
      <c r="R512" s="242"/>
      <c r="S512" s="242"/>
      <c r="T512" s="243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4" t="s">
        <v>151</v>
      </c>
      <c r="AU512" s="244" t="s">
        <v>147</v>
      </c>
      <c r="AV512" s="14" t="s">
        <v>147</v>
      </c>
      <c r="AW512" s="14" t="s">
        <v>33</v>
      </c>
      <c r="AX512" s="14" t="s">
        <v>71</v>
      </c>
      <c r="AY512" s="244" t="s">
        <v>138</v>
      </c>
    </row>
    <row r="513" s="14" customFormat="1">
      <c r="A513" s="14"/>
      <c r="B513" s="234"/>
      <c r="C513" s="235"/>
      <c r="D513" s="225" t="s">
        <v>151</v>
      </c>
      <c r="E513" s="236" t="s">
        <v>19</v>
      </c>
      <c r="F513" s="237" t="s">
        <v>737</v>
      </c>
      <c r="G513" s="235"/>
      <c r="H513" s="238">
        <v>25.27</v>
      </c>
      <c r="I513" s="239"/>
      <c r="J513" s="235"/>
      <c r="K513" s="235"/>
      <c r="L513" s="240"/>
      <c r="M513" s="241"/>
      <c r="N513" s="242"/>
      <c r="O513" s="242"/>
      <c r="P513" s="242"/>
      <c r="Q513" s="242"/>
      <c r="R513" s="242"/>
      <c r="S513" s="242"/>
      <c r="T513" s="243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4" t="s">
        <v>151</v>
      </c>
      <c r="AU513" s="244" t="s">
        <v>147</v>
      </c>
      <c r="AV513" s="14" t="s">
        <v>147</v>
      </c>
      <c r="AW513" s="14" t="s">
        <v>33</v>
      </c>
      <c r="AX513" s="14" t="s">
        <v>71</v>
      </c>
      <c r="AY513" s="244" t="s">
        <v>138</v>
      </c>
    </row>
    <row r="514" s="15" customFormat="1">
      <c r="A514" s="15"/>
      <c r="B514" s="245"/>
      <c r="C514" s="246"/>
      <c r="D514" s="225" t="s">
        <v>151</v>
      </c>
      <c r="E514" s="247" t="s">
        <v>19</v>
      </c>
      <c r="F514" s="248" t="s">
        <v>156</v>
      </c>
      <c r="G514" s="246"/>
      <c r="H514" s="249">
        <v>458.197</v>
      </c>
      <c r="I514" s="250"/>
      <c r="J514" s="246"/>
      <c r="K514" s="246"/>
      <c r="L514" s="251"/>
      <c r="M514" s="252"/>
      <c r="N514" s="253"/>
      <c r="O514" s="253"/>
      <c r="P514" s="253"/>
      <c r="Q514" s="253"/>
      <c r="R514" s="253"/>
      <c r="S514" s="253"/>
      <c r="T514" s="254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55" t="s">
        <v>151</v>
      </c>
      <c r="AU514" s="255" t="s">
        <v>147</v>
      </c>
      <c r="AV514" s="15" t="s">
        <v>146</v>
      </c>
      <c r="AW514" s="15" t="s">
        <v>33</v>
      </c>
      <c r="AX514" s="15" t="s">
        <v>79</v>
      </c>
      <c r="AY514" s="255" t="s">
        <v>138</v>
      </c>
    </row>
    <row r="515" s="2" customFormat="1" ht="24.15" customHeight="1">
      <c r="A515" s="39"/>
      <c r="B515" s="40"/>
      <c r="C515" s="205" t="s">
        <v>738</v>
      </c>
      <c r="D515" s="205" t="s">
        <v>141</v>
      </c>
      <c r="E515" s="206" t="s">
        <v>739</v>
      </c>
      <c r="F515" s="207" t="s">
        <v>740</v>
      </c>
      <c r="G515" s="208" t="s">
        <v>144</v>
      </c>
      <c r="H515" s="209">
        <v>458.197</v>
      </c>
      <c r="I515" s="210"/>
      <c r="J515" s="211">
        <f>ROUND(I515*H515,2)</f>
        <v>0</v>
      </c>
      <c r="K515" s="207" t="s">
        <v>145</v>
      </c>
      <c r="L515" s="45"/>
      <c r="M515" s="212" t="s">
        <v>19</v>
      </c>
      <c r="N515" s="213" t="s">
        <v>43</v>
      </c>
      <c r="O515" s="85"/>
      <c r="P515" s="214">
        <f>O515*H515</f>
        <v>0</v>
      </c>
      <c r="Q515" s="214">
        <v>0.00025999999999999998</v>
      </c>
      <c r="R515" s="214">
        <f>Q515*H515</f>
        <v>0.11913122</v>
      </c>
      <c r="S515" s="214">
        <v>0</v>
      </c>
      <c r="T515" s="215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16" t="s">
        <v>251</v>
      </c>
      <c r="AT515" s="216" t="s">
        <v>141</v>
      </c>
      <c r="AU515" s="216" t="s">
        <v>147</v>
      </c>
      <c r="AY515" s="18" t="s">
        <v>138</v>
      </c>
      <c r="BE515" s="217">
        <f>IF(N515="základní",J515,0)</f>
        <v>0</v>
      </c>
      <c r="BF515" s="217">
        <f>IF(N515="snížená",J515,0)</f>
        <v>0</v>
      </c>
      <c r="BG515" s="217">
        <f>IF(N515="zákl. přenesená",J515,0)</f>
        <v>0</v>
      </c>
      <c r="BH515" s="217">
        <f>IF(N515="sníž. přenesená",J515,0)</f>
        <v>0</v>
      </c>
      <c r="BI515" s="217">
        <f>IF(N515="nulová",J515,0)</f>
        <v>0</v>
      </c>
      <c r="BJ515" s="18" t="s">
        <v>147</v>
      </c>
      <c r="BK515" s="217">
        <f>ROUND(I515*H515,2)</f>
        <v>0</v>
      </c>
      <c r="BL515" s="18" t="s">
        <v>251</v>
      </c>
      <c r="BM515" s="216" t="s">
        <v>741</v>
      </c>
    </row>
    <row r="516" s="2" customFormat="1">
      <c r="A516" s="39"/>
      <c r="B516" s="40"/>
      <c r="C516" s="41"/>
      <c r="D516" s="218" t="s">
        <v>149</v>
      </c>
      <c r="E516" s="41"/>
      <c r="F516" s="219" t="s">
        <v>742</v>
      </c>
      <c r="G516" s="41"/>
      <c r="H516" s="41"/>
      <c r="I516" s="220"/>
      <c r="J516" s="41"/>
      <c r="K516" s="41"/>
      <c r="L516" s="45"/>
      <c r="M516" s="221"/>
      <c r="N516" s="222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149</v>
      </c>
      <c r="AU516" s="18" t="s">
        <v>147</v>
      </c>
    </row>
    <row r="517" s="13" customFormat="1">
      <c r="A517" s="13"/>
      <c r="B517" s="223"/>
      <c r="C517" s="224"/>
      <c r="D517" s="225" t="s">
        <v>151</v>
      </c>
      <c r="E517" s="226" t="s">
        <v>19</v>
      </c>
      <c r="F517" s="227" t="s">
        <v>723</v>
      </c>
      <c r="G517" s="224"/>
      <c r="H517" s="226" t="s">
        <v>19</v>
      </c>
      <c r="I517" s="228"/>
      <c r="J517" s="224"/>
      <c r="K517" s="224"/>
      <c r="L517" s="229"/>
      <c r="M517" s="230"/>
      <c r="N517" s="231"/>
      <c r="O517" s="231"/>
      <c r="P517" s="231"/>
      <c r="Q517" s="231"/>
      <c r="R517" s="231"/>
      <c r="S517" s="231"/>
      <c r="T517" s="23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3" t="s">
        <v>151</v>
      </c>
      <c r="AU517" s="233" t="s">
        <v>147</v>
      </c>
      <c r="AV517" s="13" t="s">
        <v>79</v>
      </c>
      <c r="AW517" s="13" t="s">
        <v>33</v>
      </c>
      <c r="AX517" s="13" t="s">
        <v>71</v>
      </c>
      <c r="AY517" s="233" t="s">
        <v>138</v>
      </c>
    </row>
    <row r="518" s="14" customFormat="1">
      <c r="A518" s="14"/>
      <c r="B518" s="234"/>
      <c r="C518" s="235"/>
      <c r="D518" s="225" t="s">
        <v>151</v>
      </c>
      <c r="E518" s="236" t="s">
        <v>19</v>
      </c>
      <c r="F518" s="237" t="s">
        <v>724</v>
      </c>
      <c r="G518" s="235"/>
      <c r="H518" s="238">
        <v>122.304</v>
      </c>
      <c r="I518" s="239"/>
      <c r="J518" s="235"/>
      <c r="K518" s="235"/>
      <c r="L518" s="240"/>
      <c r="M518" s="241"/>
      <c r="N518" s="242"/>
      <c r="O518" s="242"/>
      <c r="P518" s="242"/>
      <c r="Q518" s="242"/>
      <c r="R518" s="242"/>
      <c r="S518" s="242"/>
      <c r="T518" s="24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4" t="s">
        <v>151</v>
      </c>
      <c r="AU518" s="244" t="s">
        <v>147</v>
      </c>
      <c r="AV518" s="14" t="s">
        <v>147</v>
      </c>
      <c r="AW518" s="14" t="s">
        <v>33</v>
      </c>
      <c r="AX518" s="14" t="s">
        <v>71</v>
      </c>
      <c r="AY518" s="244" t="s">
        <v>138</v>
      </c>
    </row>
    <row r="519" s="14" customFormat="1">
      <c r="A519" s="14"/>
      <c r="B519" s="234"/>
      <c r="C519" s="235"/>
      <c r="D519" s="225" t="s">
        <v>151</v>
      </c>
      <c r="E519" s="236" t="s">
        <v>19</v>
      </c>
      <c r="F519" s="237" t="s">
        <v>268</v>
      </c>
      <c r="G519" s="235"/>
      <c r="H519" s="238">
        <v>19.739000000000001</v>
      </c>
      <c r="I519" s="239"/>
      <c r="J519" s="235"/>
      <c r="K519" s="235"/>
      <c r="L519" s="240"/>
      <c r="M519" s="241"/>
      <c r="N519" s="242"/>
      <c r="O519" s="242"/>
      <c r="P519" s="242"/>
      <c r="Q519" s="242"/>
      <c r="R519" s="242"/>
      <c r="S519" s="242"/>
      <c r="T519" s="24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4" t="s">
        <v>151</v>
      </c>
      <c r="AU519" s="244" t="s">
        <v>147</v>
      </c>
      <c r="AV519" s="14" t="s">
        <v>147</v>
      </c>
      <c r="AW519" s="14" t="s">
        <v>33</v>
      </c>
      <c r="AX519" s="14" t="s">
        <v>71</v>
      </c>
      <c r="AY519" s="244" t="s">
        <v>138</v>
      </c>
    </row>
    <row r="520" s="14" customFormat="1">
      <c r="A520" s="14"/>
      <c r="B520" s="234"/>
      <c r="C520" s="235"/>
      <c r="D520" s="225" t="s">
        <v>151</v>
      </c>
      <c r="E520" s="236" t="s">
        <v>19</v>
      </c>
      <c r="F520" s="237" t="s">
        <v>725</v>
      </c>
      <c r="G520" s="235"/>
      <c r="H520" s="238">
        <v>214.75999999999999</v>
      </c>
      <c r="I520" s="239"/>
      <c r="J520" s="235"/>
      <c r="K520" s="235"/>
      <c r="L520" s="240"/>
      <c r="M520" s="241"/>
      <c r="N520" s="242"/>
      <c r="O520" s="242"/>
      <c r="P520" s="242"/>
      <c r="Q520" s="242"/>
      <c r="R520" s="242"/>
      <c r="S520" s="242"/>
      <c r="T520" s="24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4" t="s">
        <v>151</v>
      </c>
      <c r="AU520" s="244" t="s">
        <v>147</v>
      </c>
      <c r="AV520" s="14" t="s">
        <v>147</v>
      </c>
      <c r="AW520" s="14" t="s">
        <v>33</v>
      </c>
      <c r="AX520" s="14" t="s">
        <v>71</v>
      </c>
      <c r="AY520" s="244" t="s">
        <v>138</v>
      </c>
    </row>
    <row r="521" s="14" customFormat="1">
      <c r="A521" s="14"/>
      <c r="B521" s="234"/>
      <c r="C521" s="235"/>
      <c r="D521" s="225" t="s">
        <v>151</v>
      </c>
      <c r="E521" s="236" t="s">
        <v>19</v>
      </c>
      <c r="F521" s="237" t="s">
        <v>726</v>
      </c>
      <c r="G521" s="235"/>
      <c r="H521" s="238">
        <v>59.237000000000002</v>
      </c>
      <c r="I521" s="239"/>
      <c r="J521" s="235"/>
      <c r="K521" s="235"/>
      <c r="L521" s="240"/>
      <c r="M521" s="241"/>
      <c r="N521" s="242"/>
      <c r="O521" s="242"/>
      <c r="P521" s="242"/>
      <c r="Q521" s="242"/>
      <c r="R521" s="242"/>
      <c r="S521" s="242"/>
      <c r="T521" s="243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4" t="s">
        <v>151</v>
      </c>
      <c r="AU521" s="244" t="s">
        <v>147</v>
      </c>
      <c r="AV521" s="14" t="s">
        <v>147</v>
      </c>
      <c r="AW521" s="14" t="s">
        <v>33</v>
      </c>
      <c r="AX521" s="14" t="s">
        <v>71</v>
      </c>
      <c r="AY521" s="244" t="s">
        <v>138</v>
      </c>
    </row>
    <row r="522" s="14" customFormat="1">
      <c r="A522" s="14"/>
      <c r="B522" s="234"/>
      <c r="C522" s="235"/>
      <c r="D522" s="225" t="s">
        <v>151</v>
      </c>
      <c r="E522" s="236" t="s">
        <v>19</v>
      </c>
      <c r="F522" s="237" t="s">
        <v>172</v>
      </c>
      <c r="G522" s="235"/>
      <c r="H522" s="238">
        <v>16.887</v>
      </c>
      <c r="I522" s="239"/>
      <c r="J522" s="235"/>
      <c r="K522" s="235"/>
      <c r="L522" s="240"/>
      <c r="M522" s="241"/>
      <c r="N522" s="242"/>
      <c r="O522" s="242"/>
      <c r="P522" s="242"/>
      <c r="Q522" s="242"/>
      <c r="R522" s="242"/>
      <c r="S522" s="242"/>
      <c r="T522" s="24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4" t="s">
        <v>151</v>
      </c>
      <c r="AU522" s="244" t="s">
        <v>147</v>
      </c>
      <c r="AV522" s="14" t="s">
        <v>147</v>
      </c>
      <c r="AW522" s="14" t="s">
        <v>33</v>
      </c>
      <c r="AX522" s="14" t="s">
        <v>71</v>
      </c>
      <c r="AY522" s="244" t="s">
        <v>138</v>
      </c>
    </row>
    <row r="523" s="14" customFormat="1">
      <c r="A523" s="14"/>
      <c r="B523" s="234"/>
      <c r="C523" s="235"/>
      <c r="D523" s="225" t="s">
        <v>151</v>
      </c>
      <c r="E523" s="236" t="s">
        <v>19</v>
      </c>
      <c r="F523" s="237" t="s">
        <v>737</v>
      </c>
      <c r="G523" s="235"/>
      <c r="H523" s="238">
        <v>25.27</v>
      </c>
      <c r="I523" s="239"/>
      <c r="J523" s="235"/>
      <c r="K523" s="235"/>
      <c r="L523" s="240"/>
      <c r="M523" s="241"/>
      <c r="N523" s="242"/>
      <c r="O523" s="242"/>
      <c r="P523" s="242"/>
      <c r="Q523" s="242"/>
      <c r="R523" s="242"/>
      <c r="S523" s="242"/>
      <c r="T523" s="243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4" t="s">
        <v>151</v>
      </c>
      <c r="AU523" s="244" t="s">
        <v>147</v>
      </c>
      <c r="AV523" s="14" t="s">
        <v>147</v>
      </c>
      <c r="AW523" s="14" t="s">
        <v>33</v>
      </c>
      <c r="AX523" s="14" t="s">
        <v>71</v>
      </c>
      <c r="AY523" s="244" t="s">
        <v>138</v>
      </c>
    </row>
    <row r="524" s="15" customFormat="1">
      <c r="A524" s="15"/>
      <c r="B524" s="245"/>
      <c r="C524" s="246"/>
      <c r="D524" s="225" t="s">
        <v>151</v>
      </c>
      <c r="E524" s="247" t="s">
        <v>19</v>
      </c>
      <c r="F524" s="248" t="s">
        <v>156</v>
      </c>
      <c r="G524" s="246"/>
      <c r="H524" s="249">
        <v>458.197</v>
      </c>
      <c r="I524" s="250"/>
      <c r="J524" s="246"/>
      <c r="K524" s="246"/>
      <c r="L524" s="251"/>
      <c r="M524" s="266"/>
      <c r="N524" s="267"/>
      <c r="O524" s="267"/>
      <c r="P524" s="267"/>
      <c r="Q524" s="267"/>
      <c r="R524" s="267"/>
      <c r="S524" s="267"/>
      <c r="T524" s="268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55" t="s">
        <v>151</v>
      </c>
      <c r="AU524" s="255" t="s">
        <v>147</v>
      </c>
      <c r="AV524" s="15" t="s">
        <v>146</v>
      </c>
      <c r="AW524" s="15" t="s">
        <v>33</v>
      </c>
      <c r="AX524" s="15" t="s">
        <v>79</v>
      </c>
      <c r="AY524" s="255" t="s">
        <v>138</v>
      </c>
    </row>
    <row r="525" s="2" customFormat="1" ht="6.96" customHeight="1">
      <c r="A525" s="39"/>
      <c r="B525" s="60"/>
      <c r="C525" s="61"/>
      <c r="D525" s="61"/>
      <c r="E525" s="61"/>
      <c r="F525" s="61"/>
      <c r="G525" s="61"/>
      <c r="H525" s="61"/>
      <c r="I525" s="61"/>
      <c r="J525" s="61"/>
      <c r="K525" s="61"/>
      <c r="L525" s="45"/>
      <c r="M525" s="39"/>
      <c r="O525" s="39"/>
      <c r="P525" s="39"/>
      <c r="Q525" s="39"/>
      <c r="R525" s="39"/>
      <c r="S525" s="39"/>
      <c r="T525" s="39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</row>
  </sheetData>
  <sheetProtection sheet="1" autoFilter="0" formatColumns="0" formatRows="0" objects="1" scenarios="1" spinCount="100000" saltValue="XCOMfUnZaUa3LUh1J1L780mVCA1F/ewwkemw9AufU9kUc9vF7VxYW9c1oLKSRRdatwwCWAKBvQzwUdOEEHQgvg==" hashValue="ybw0VWAvcITvlws3VA5azRzBl1Iz43dXUt5mFRFLBBVgyxIVFDbtz92Y7gk5Gkba7DkfygYxSrBJVJsq2xYAfQ==" algorithmName="SHA-512" password="CC35"/>
  <autoFilter ref="C95:K524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0" r:id="rId1" display="https://podminky.urs.cz/item/CS_URS_2022_01/342272215"/>
    <hyperlink ref="F108" r:id="rId2" display="https://podminky.urs.cz/item/CS_URS_2022_01/411388531"/>
    <hyperlink ref="F113" r:id="rId3" display="https://podminky.urs.cz/item/CS_URS_2022_01/611131101"/>
    <hyperlink ref="F117" r:id="rId4" display="https://podminky.urs.cz/item/CS_URS_2022_01/611321141"/>
    <hyperlink ref="F121" r:id="rId5" display="https://podminky.urs.cz/item/CS_URS_2022_01/612131101"/>
    <hyperlink ref="F127" r:id="rId6" display="https://podminky.urs.cz/item/CS_URS_2022_01/612131121"/>
    <hyperlink ref="F133" r:id="rId7" display="https://podminky.urs.cz/item/CS_URS_2022_01/612135101"/>
    <hyperlink ref="F137" r:id="rId8" display="https://podminky.urs.cz/item/CS_URS_2022_01/612142001"/>
    <hyperlink ref="F143" r:id="rId9" display="https://podminky.urs.cz/item/CS_URS_2022_01/612321121"/>
    <hyperlink ref="F149" r:id="rId10" display="https://podminky.urs.cz/item/CS_URS_2022_01/612321141"/>
    <hyperlink ref="F153" r:id="rId11" display="https://podminky.urs.cz/item/CS_URS_2022_01/612321191"/>
    <hyperlink ref="F161" r:id="rId12" display="https://podminky.urs.cz/item/CS_URS_2022_01/612325225"/>
    <hyperlink ref="F165" r:id="rId13" display="https://podminky.urs.cz/item/CS_URS_2022_01/619991011"/>
    <hyperlink ref="F174" r:id="rId14" display="https://podminky.urs.cz/item/CS_URS_2022_01/619999041"/>
    <hyperlink ref="F181" r:id="rId15" display="https://podminky.urs.cz/item/CS_URS_2022_01/632450124"/>
    <hyperlink ref="F187" r:id="rId16" display="https://podminky.urs.cz/item/CS_URS_2022_01/642942111"/>
    <hyperlink ref="F194" r:id="rId17" display="https://podminky.urs.cz/item/CS_URS_2022_01/949101111"/>
    <hyperlink ref="F200" r:id="rId18" display="https://podminky.urs.cz/item/CS_URS_2022_01/952901111"/>
    <hyperlink ref="F208" r:id="rId19" display="https://podminky.urs.cz/item/CS_URS_2022_01/962031132"/>
    <hyperlink ref="F215" r:id="rId20" display="https://podminky.urs.cz/item/CS_URS_2022_01/965045112"/>
    <hyperlink ref="F221" r:id="rId21" display="https://podminky.urs.cz/item/CS_URS_2022_01/968072455"/>
    <hyperlink ref="F226" r:id="rId22" display="https://podminky.urs.cz/item/CS_URS_2022_01/973042461"/>
    <hyperlink ref="F230" r:id="rId23" display="https://podminky.urs.cz/item/CS_URS_2022_01/974031133"/>
    <hyperlink ref="F235" r:id="rId24" display="https://podminky.urs.cz/item/CS_URS_2022_01/974042533"/>
    <hyperlink ref="F239" r:id="rId25" display="https://podminky.urs.cz/item/CS_URS_2022_01/978011191"/>
    <hyperlink ref="F243" r:id="rId26" display="https://podminky.urs.cz/item/CS_URS_2022_01/978013191"/>
    <hyperlink ref="F248" r:id="rId27" display="https://podminky.urs.cz/item/CS_URS_2022_01/997013217"/>
    <hyperlink ref="F250" r:id="rId28" display="https://podminky.urs.cz/item/CS_URS_2022_01/997013501"/>
    <hyperlink ref="F252" r:id="rId29" display="https://podminky.urs.cz/item/CS_URS_2022_01/997013509"/>
    <hyperlink ref="F255" r:id="rId30" display="https://podminky.urs.cz/item/CS_URS_2022_01/997013631"/>
    <hyperlink ref="F258" r:id="rId31" display="https://podminky.urs.cz/item/CS_URS_2022_01/998018003"/>
    <hyperlink ref="F260" r:id="rId32" display="https://podminky.urs.cz/item/CS_URS_2022_01/998018011"/>
    <hyperlink ref="F262" r:id="rId33" display="https://podminky.urs.cz/item/CS_URS_2022_01/998011018"/>
    <hyperlink ref="F264" r:id="rId34" display="https://podminky.urs.cz/item/CS_URS_2022_01/998011019"/>
    <hyperlink ref="F269" r:id="rId35" display="https://podminky.urs.cz/item/CS_URS_2022_01/734221531"/>
    <hyperlink ref="F273" r:id="rId36" display="https://podminky.urs.cz/item/CS_URS_2022_01/734222811"/>
    <hyperlink ref="F278" r:id="rId37" display="https://podminky.urs.cz/item/CS_URS_2022_01/735141111"/>
    <hyperlink ref="F283" r:id="rId38" display="https://podminky.urs.cz/item/CS_URS_2022_01/735161811"/>
    <hyperlink ref="F294" r:id="rId39" display="https://podminky.urs.cz/item/CS_URS_2022_01/998735103"/>
    <hyperlink ref="F296" r:id="rId40" display="https://podminky.urs.cz/item/CS_URS_2022_01/998735181"/>
    <hyperlink ref="F298" r:id="rId41" display="https://podminky.urs.cz/item/CS_URS_2022_01/998735194"/>
    <hyperlink ref="F300" r:id="rId42" display="https://podminky.urs.cz/item/CS_URS_2022_01/998735199"/>
    <hyperlink ref="F304" r:id="rId43" display="https://podminky.urs.cz/item/CS_URS_2022_01/751398824"/>
    <hyperlink ref="F312" r:id="rId44" display="https://podminky.urs.cz/item/CS_URS_2022_01/766660001"/>
    <hyperlink ref="F317" r:id="rId45" display="https://podminky.urs.cz/item/CS_URS_2022_01/766691914"/>
    <hyperlink ref="F330" r:id="rId46" display="https://podminky.urs.cz/item/CS_URS_2022_01/998766103"/>
    <hyperlink ref="F332" r:id="rId47" display="https://podminky.urs.cz/item/CS_URS_2022_01/998766181"/>
    <hyperlink ref="F334" r:id="rId48" display="https://podminky.urs.cz/item/CS_URS_2022_01/998766194"/>
    <hyperlink ref="F336" r:id="rId49" display="https://podminky.urs.cz/item/CS_URS_2022_01/998766199"/>
    <hyperlink ref="F340" r:id="rId50" display="https://podminky.urs.cz/item/CS_URS_2022_01/767646401"/>
    <hyperlink ref="F345" r:id="rId51" display="https://podminky.urs.cz/item/CS_URS_2022_01/998767103"/>
    <hyperlink ref="F347" r:id="rId52" display="https://podminky.urs.cz/item/CS_URS_2022_01/998767181"/>
    <hyperlink ref="F349" r:id="rId53" display="https://podminky.urs.cz/item/CS_URS_2022_01/998767194"/>
    <hyperlink ref="F351" r:id="rId54" display="https://podminky.urs.cz/item/CS_URS_2022_01/998767199"/>
    <hyperlink ref="F355" r:id="rId55" display="https://podminky.urs.cz/item/CS_URS_2022_01/771111011"/>
    <hyperlink ref="F361" r:id="rId56" display="https://podminky.urs.cz/item/CS_URS_2022_01/771121011"/>
    <hyperlink ref="F367" r:id="rId57" display="https://podminky.urs.cz/item/CS_URS_2022_01/771161021"/>
    <hyperlink ref="F373" r:id="rId58" display="https://podminky.urs.cz/item/CS_URS_2022_01/771571810"/>
    <hyperlink ref="F379" r:id="rId59" display="https://podminky.urs.cz/item/CS_URS_2022_01/771574113"/>
    <hyperlink ref="F387" r:id="rId60" display="https://podminky.urs.cz/item/CS_URS_2022_01/771591112"/>
    <hyperlink ref="F393" r:id="rId61" display="https://podminky.urs.cz/item/CS_URS_2022_01/771591115"/>
    <hyperlink ref="F399" r:id="rId62" display="https://podminky.urs.cz/item/CS_URS_2022_01/771591264"/>
    <hyperlink ref="F405" r:id="rId63" display="https://podminky.urs.cz/item/CS_URS_2022_01/998771103"/>
    <hyperlink ref="F407" r:id="rId64" display="https://podminky.urs.cz/item/CS_URS_2022_01/998771181"/>
    <hyperlink ref="F409" r:id="rId65" display="https://podminky.urs.cz/item/CS_URS_2022_01/998771194"/>
    <hyperlink ref="F411" r:id="rId66" display="https://podminky.urs.cz/item/CS_URS_2022_01/998771199"/>
    <hyperlink ref="F415" r:id="rId67" display="https://podminky.urs.cz/item/CS_URS_2022_01/781111011"/>
    <hyperlink ref="F423" r:id="rId68" display="https://podminky.urs.cz/item/CS_URS_2022_01/781121011"/>
    <hyperlink ref="F431" r:id="rId69" display="https://podminky.urs.cz/item/CS_URS_2022_01/781131112"/>
    <hyperlink ref="F439" r:id="rId70" display="https://podminky.urs.cz/item/CS_URS_2022_01/781161021"/>
    <hyperlink ref="F445" r:id="rId71" display="https://podminky.urs.cz/item/CS_URS_2022_01/781471810"/>
    <hyperlink ref="F451" r:id="rId72" display="https://podminky.urs.cz/item/CS_URS_2022_01/781474112"/>
    <hyperlink ref="F461" r:id="rId73" display="https://podminky.urs.cz/item/CS_URS_2022_01/781477111"/>
    <hyperlink ref="F464" r:id="rId74" display="https://podminky.urs.cz/item/CS_URS_2022_01/781477112"/>
    <hyperlink ref="F467" r:id="rId75" display="https://podminky.urs.cz/item/CS_URS_2022_01/781495115"/>
    <hyperlink ref="F471" r:id="rId76" display="https://podminky.urs.cz/item/CS_URS_2022_01/998781103"/>
    <hyperlink ref="F473" r:id="rId77" display="https://podminky.urs.cz/item/CS_URS_2022_01/998781181"/>
    <hyperlink ref="F475" r:id="rId78" display="https://podminky.urs.cz/item/CS_URS_2022_01/998781194"/>
    <hyperlink ref="F477" r:id="rId79" display="https://podminky.urs.cz/item/CS_URS_2022_01/998781199"/>
    <hyperlink ref="F481" r:id="rId80" display="https://podminky.urs.cz/item/CS_URS_2022_01/783324101"/>
    <hyperlink ref="F485" r:id="rId81" display="https://podminky.urs.cz/item/CS_URS_2022_01/783327101"/>
    <hyperlink ref="F490" r:id="rId82" display="https://podminky.urs.cz/item/CS_URS_2022_01/784111001"/>
    <hyperlink ref="F498" r:id="rId83" display="https://podminky.urs.cz/item/CS_URS_2022_01/784121001"/>
    <hyperlink ref="F506" r:id="rId84" display="https://podminky.urs.cz/item/CS_URS_2022_01/784181101"/>
    <hyperlink ref="F516" r:id="rId85" display="https://podminky.urs.cz/item/CS_URS_2022_01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stoupacího potrubí č. 1, 4 v BD Čujkovova 32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743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23. 10. 2022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ROUND((SUM(BE86:BE328)),  2)</f>
        <v>0</v>
      </c>
      <c r="G33" s="39"/>
      <c r="H33" s="39"/>
      <c r="I33" s="149">
        <v>0.20999999999999999</v>
      </c>
      <c r="J33" s="148">
        <f>ROUND(((SUM(BE86:BE328))*I33),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ROUND((SUM(BF86:BF328)),  2)</f>
        <v>0</v>
      </c>
      <c r="G34" s="39"/>
      <c r="H34" s="39"/>
      <c r="I34" s="149">
        <v>0.14999999999999999</v>
      </c>
      <c r="J34" s="148">
        <f>ROUND(((SUM(BF86:BF328))*I34),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ROUND((SUM(BG86:BG328)),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ROUND((SUM(BH86:BH328)),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ROUND((SUM(BI86:BI328)),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stoupacího potrubí č. 1, 4 v BD Čujkovova 32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Stoupačka 01 ZTI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Ostrava</v>
      </c>
      <c r="G52" s="41"/>
      <c r="H52" s="41"/>
      <c r="I52" s="33" t="s">
        <v>23</v>
      </c>
      <c r="J52" s="73" t="str">
        <f>IF(J12="","",J12)</f>
        <v>23. 10. 2022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Úřad městského obvodu Ostrava Jih</v>
      </c>
      <c r="G54" s="41"/>
      <c r="H54" s="41"/>
      <c r="I54" s="33" t="s">
        <v>31</v>
      </c>
      <c r="J54" s="37" t="str">
        <f>E21</f>
        <v>Ing. Petr Fraš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Petr Fraš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111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113</v>
      </c>
      <c r="E62" s="169"/>
      <c r="F62" s="169"/>
      <c r="G62" s="169"/>
      <c r="H62" s="169"/>
      <c r="I62" s="169"/>
      <c r="J62" s="170">
        <f>J98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744</v>
      </c>
      <c r="E63" s="175"/>
      <c r="F63" s="175"/>
      <c r="G63" s="175"/>
      <c r="H63" s="175"/>
      <c r="I63" s="175"/>
      <c r="J63" s="176">
        <f>J99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745</v>
      </c>
      <c r="E64" s="175"/>
      <c r="F64" s="175"/>
      <c r="G64" s="175"/>
      <c r="H64" s="175"/>
      <c r="I64" s="175"/>
      <c r="J64" s="176">
        <f>J159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746</v>
      </c>
      <c r="E65" s="175"/>
      <c r="F65" s="175"/>
      <c r="G65" s="175"/>
      <c r="H65" s="175"/>
      <c r="I65" s="175"/>
      <c r="J65" s="176">
        <f>J223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747</v>
      </c>
      <c r="E66" s="175"/>
      <c r="F66" s="175"/>
      <c r="G66" s="175"/>
      <c r="H66" s="175"/>
      <c r="I66" s="175"/>
      <c r="J66" s="176">
        <f>J320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123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Oprava stoupacího potrubí č. 1, 4 v BD Čujkovova 32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100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02 - Stoupačka 01 ZTI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Ostrava</v>
      </c>
      <c r="G80" s="41"/>
      <c r="H80" s="41"/>
      <c r="I80" s="33" t="s">
        <v>23</v>
      </c>
      <c r="J80" s="73" t="str">
        <f>IF(J12="","",J12)</f>
        <v>23. 10. 2022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Úřad městského obvodu Ostrava Jih</v>
      </c>
      <c r="G82" s="41"/>
      <c r="H82" s="41"/>
      <c r="I82" s="33" t="s">
        <v>31</v>
      </c>
      <c r="J82" s="37" t="str">
        <f>E21</f>
        <v>Ing. Petr Fraš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Ing. Petr Fraš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124</v>
      </c>
      <c r="D85" s="181" t="s">
        <v>56</v>
      </c>
      <c r="E85" s="181" t="s">
        <v>52</v>
      </c>
      <c r="F85" s="181" t="s">
        <v>53</v>
      </c>
      <c r="G85" s="181" t="s">
        <v>125</v>
      </c>
      <c r="H85" s="181" t="s">
        <v>126</v>
      </c>
      <c r="I85" s="181" t="s">
        <v>127</v>
      </c>
      <c r="J85" s="181" t="s">
        <v>104</v>
      </c>
      <c r="K85" s="182" t="s">
        <v>128</v>
      </c>
      <c r="L85" s="183"/>
      <c r="M85" s="93" t="s">
        <v>19</v>
      </c>
      <c r="N85" s="94" t="s">
        <v>41</v>
      </c>
      <c r="O85" s="94" t="s">
        <v>129</v>
      </c>
      <c r="P85" s="94" t="s">
        <v>130</v>
      </c>
      <c r="Q85" s="94" t="s">
        <v>131</v>
      </c>
      <c r="R85" s="94" t="s">
        <v>132</v>
      </c>
      <c r="S85" s="94" t="s">
        <v>133</v>
      </c>
      <c r="T85" s="95" t="s">
        <v>134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135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P87+P98</f>
        <v>0</v>
      </c>
      <c r="Q86" s="97"/>
      <c r="R86" s="186">
        <f>R87+R98</f>
        <v>1.050235</v>
      </c>
      <c r="S86" s="97"/>
      <c r="T86" s="187">
        <f>T87+T98</f>
        <v>2.5633900000000001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70</v>
      </c>
      <c r="AU86" s="18" t="s">
        <v>105</v>
      </c>
      <c r="BK86" s="188">
        <f>BK87+BK98</f>
        <v>0</v>
      </c>
    </row>
    <row r="87" s="12" customFormat="1" ht="25.92" customHeight="1">
      <c r="A87" s="12"/>
      <c r="B87" s="189"/>
      <c r="C87" s="190"/>
      <c r="D87" s="191" t="s">
        <v>70</v>
      </c>
      <c r="E87" s="192" t="s">
        <v>136</v>
      </c>
      <c r="F87" s="192" t="s">
        <v>137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</f>
        <v>0</v>
      </c>
      <c r="Q87" s="197"/>
      <c r="R87" s="198">
        <f>R88</f>
        <v>0</v>
      </c>
      <c r="S87" s="197"/>
      <c r="T87" s="199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79</v>
      </c>
      <c r="AT87" s="201" t="s">
        <v>70</v>
      </c>
      <c r="AU87" s="201" t="s">
        <v>71</v>
      </c>
      <c r="AY87" s="200" t="s">
        <v>138</v>
      </c>
      <c r="BK87" s="202">
        <f>BK88</f>
        <v>0</v>
      </c>
    </row>
    <row r="88" s="12" customFormat="1" ht="22.8" customHeight="1">
      <c r="A88" s="12"/>
      <c r="B88" s="189"/>
      <c r="C88" s="190"/>
      <c r="D88" s="191" t="s">
        <v>70</v>
      </c>
      <c r="E88" s="203" t="s">
        <v>325</v>
      </c>
      <c r="F88" s="203" t="s">
        <v>326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SUM(P89:P97)</f>
        <v>0</v>
      </c>
      <c r="Q88" s="197"/>
      <c r="R88" s="198">
        <f>SUM(R89:R97)</f>
        <v>0</v>
      </c>
      <c r="S88" s="197"/>
      <c r="T88" s="199">
        <f>SUM(T89:T97)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79</v>
      </c>
      <c r="AY88" s="200" t="s">
        <v>138</v>
      </c>
      <c r="BK88" s="202">
        <f>SUM(BK89:BK97)</f>
        <v>0</v>
      </c>
    </row>
    <row r="89" s="2" customFormat="1" ht="24.15" customHeight="1">
      <c r="A89" s="39"/>
      <c r="B89" s="40"/>
      <c r="C89" s="205" t="s">
        <v>79</v>
      </c>
      <c r="D89" s="205" t="s">
        <v>141</v>
      </c>
      <c r="E89" s="206" t="s">
        <v>328</v>
      </c>
      <c r="F89" s="207" t="s">
        <v>329</v>
      </c>
      <c r="G89" s="208" t="s">
        <v>330</v>
      </c>
      <c r="H89" s="209">
        <v>2.5630000000000002</v>
      </c>
      <c r="I89" s="210"/>
      <c r="J89" s="211">
        <f>ROUND(I89*H89,2)</f>
        <v>0</v>
      </c>
      <c r="K89" s="207" t="s">
        <v>748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146</v>
      </c>
      <c r="AT89" s="216" t="s">
        <v>141</v>
      </c>
      <c r="AU89" s="216" t="s">
        <v>147</v>
      </c>
      <c r="AY89" s="18" t="s">
        <v>138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147</v>
      </c>
      <c r="BK89" s="217">
        <f>ROUND(I89*H89,2)</f>
        <v>0</v>
      </c>
      <c r="BL89" s="18" t="s">
        <v>146</v>
      </c>
      <c r="BM89" s="216" t="s">
        <v>749</v>
      </c>
    </row>
    <row r="90" s="2" customFormat="1">
      <c r="A90" s="39"/>
      <c r="B90" s="40"/>
      <c r="C90" s="41"/>
      <c r="D90" s="218" t="s">
        <v>149</v>
      </c>
      <c r="E90" s="41"/>
      <c r="F90" s="219" t="s">
        <v>750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149</v>
      </c>
      <c r="AU90" s="18" t="s">
        <v>147</v>
      </c>
    </row>
    <row r="91" s="2" customFormat="1" ht="21.75" customHeight="1">
      <c r="A91" s="39"/>
      <c r="B91" s="40"/>
      <c r="C91" s="205" t="s">
        <v>147</v>
      </c>
      <c r="D91" s="205" t="s">
        <v>141</v>
      </c>
      <c r="E91" s="206" t="s">
        <v>334</v>
      </c>
      <c r="F91" s="207" t="s">
        <v>335</v>
      </c>
      <c r="G91" s="208" t="s">
        <v>330</v>
      </c>
      <c r="H91" s="209">
        <v>2.5630000000000002</v>
      </c>
      <c r="I91" s="210"/>
      <c r="J91" s="211">
        <f>ROUND(I91*H91,2)</f>
        <v>0</v>
      </c>
      <c r="K91" s="207" t="s">
        <v>748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146</v>
      </c>
      <c r="AT91" s="216" t="s">
        <v>141</v>
      </c>
      <c r="AU91" s="216" t="s">
        <v>147</v>
      </c>
      <c r="AY91" s="18" t="s">
        <v>138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147</v>
      </c>
      <c r="BK91" s="217">
        <f>ROUND(I91*H91,2)</f>
        <v>0</v>
      </c>
      <c r="BL91" s="18" t="s">
        <v>146</v>
      </c>
      <c r="BM91" s="216" t="s">
        <v>751</v>
      </c>
    </row>
    <row r="92" s="2" customFormat="1">
      <c r="A92" s="39"/>
      <c r="B92" s="40"/>
      <c r="C92" s="41"/>
      <c r="D92" s="218" t="s">
        <v>149</v>
      </c>
      <c r="E92" s="41"/>
      <c r="F92" s="219" t="s">
        <v>752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149</v>
      </c>
      <c r="AU92" s="18" t="s">
        <v>147</v>
      </c>
    </row>
    <row r="93" s="2" customFormat="1" ht="24.15" customHeight="1">
      <c r="A93" s="39"/>
      <c r="B93" s="40"/>
      <c r="C93" s="205" t="s">
        <v>139</v>
      </c>
      <c r="D93" s="205" t="s">
        <v>141</v>
      </c>
      <c r="E93" s="206" t="s">
        <v>339</v>
      </c>
      <c r="F93" s="207" t="s">
        <v>340</v>
      </c>
      <c r="G93" s="208" t="s">
        <v>330</v>
      </c>
      <c r="H93" s="209">
        <v>48.697000000000003</v>
      </c>
      <c r="I93" s="210"/>
      <c r="J93" s="211">
        <f>ROUND(I93*H93,2)</f>
        <v>0</v>
      </c>
      <c r="K93" s="207" t="s">
        <v>748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146</v>
      </c>
      <c r="AT93" s="216" t="s">
        <v>141</v>
      </c>
      <c r="AU93" s="216" t="s">
        <v>147</v>
      </c>
      <c r="AY93" s="18" t="s">
        <v>138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147</v>
      </c>
      <c r="BK93" s="217">
        <f>ROUND(I93*H93,2)</f>
        <v>0</v>
      </c>
      <c r="BL93" s="18" t="s">
        <v>146</v>
      </c>
      <c r="BM93" s="216" t="s">
        <v>753</v>
      </c>
    </row>
    <row r="94" s="2" customFormat="1">
      <c r="A94" s="39"/>
      <c r="B94" s="40"/>
      <c r="C94" s="41"/>
      <c r="D94" s="218" t="s">
        <v>149</v>
      </c>
      <c r="E94" s="41"/>
      <c r="F94" s="219" t="s">
        <v>754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149</v>
      </c>
      <c r="AU94" s="18" t="s">
        <v>147</v>
      </c>
    </row>
    <row r="95" s="14" customFormat="1">
      <c r="A95" s="14"/>
      <c r="B95" s="234"/>
      <c r="C95" s="235"/>
      <c r="D95" s="225" t="s">
        <v>151</v>
      </c>
      <c r="E95" s="235"/>
      <c r="F95" s="237" t="s">
        <v>755</v>
      </c>
      <c r="G95" s="235"/>
      <c r="H95" s="238">
        <v>48.697000000000003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151</v>
      </c>
      <c r="AU95" s="244" t="s">
        <v>147</v>
      </c>
      <c r="AV95" s="14" t="s">
        <v>147</v>
      </c>
      <c r="AW95" s="14" t="s">
        <v>4</v>
      </c>
      <c r="AX95" s="14" t="s">
        <v>79</v>
      </c>
      <c r="AY95" s="244" t="s">
        <v>138</v>
      </c>
    </row>
    <row r="96" s="2" customFormat="1" ht="24.15" customHeight="1">
      <c r="A96" s="39"/>
      <c r="B96" s="40"/>
      <c r="C96" s="205" t="s">
        <v>146</v>
      </c>
      <c r="D96" s="205" t="s">
        <v>141</v>
      </c>
      <c r="E96" s="206" t="s">
        <v>345</v>
      </c>
      <c r="F96" s="207" t="s">
        <v>346</v>
      </c>
      <c r="G96" s="208" t="s">
        <v>330</v>
      </c>
      <c r="H96" s="209">
        <v>2.5630000000000002</v>
      </c>
      <c r="I96" s="210"/>
      <c r="J96" s="211">
        <f>ROUND(I96*H96,2)</f>
        <v>0</v>
      </c>
      <c r="K96" s="207" t="s">
        <v>748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146</v>
      </c>
      <c r="AT96" s="216" t="s">
        <v>141</v>
      </c>
      <c r="AU96" s="216" t="s">
        <v>147</v>
      </c>
      <c r="AY96" s="18" t="s">
        <v>138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147</v>
      </c>
      <c r="BK96" s="217">
        <f>ROUND(I96*H96,2)</f>
        <v>0</v>
      </c>
      <c r="BL96" s="18" t="s">
        <v>146</v>
      </c>
      <c r="BM96" s="216" t="s">
        <v>756</v>
      </c>
    </row>
    <row r="97" s="2" customFormat="1">
      <c r="A97" s="39"/>
      <c r="B97" s="40"/>
      <c r="C97" s="41"/>
      <c r="D97" s="218" t="s">
        <v>149</v>
      </c>
      <c r="E97" s="41"/>
      <c r="F97" s="219" t="s">
        <v>757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149</v>
      </c>
      <c r="AU97" s="18" t="s">
        <v>147</v>
      </c>
    </row>
    <row r="98" s="12" customFormat="1" ht="25.92" customHeight="1">
      <c r="A98" s="12"/>
      <c r="B98" s="189"/>
      <c r="C98" s="190"/>
      <c r="D98" s="191" t="s">
        <v>70</v>
      </c>
      <c r="E98" s="192" t="s">
        <v>372</v>
      </c>
      <c r="F98" s="192" t="s">
        <v>373</v>
      </c>
      <c r="G98" s="190"/>
      <c r="H98" s="190"/>
      <c r="I98" s="193"/>
      <c r="J98" s="194">
        <f>BK98</f>
        <v>0</v>
      </c>
      <c r="K98" s="190"/>
      <c r="L98" s="195"/>
      <c r="M98" s="196"/>
      <c r="N98" s="197"/>
      <c r="O98" s="197"/>
      <c r="P98" s="198">
        <f>P99+P159+P223+P320</f>
        <v>0</v>
      </c>
      <c r="Q98" s="197"/>
      <c r="R98" s="198">
        <f>R99+R159+R223+R320</f>
        <v>1.050235</v>
      </c>
      <c r="S98" s="197"/>
      <c r="T98" s="199">
        <f>T99+T159+T223+T320</f>
        <v>2.5633900000000001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147</v>
      </c>
      <c r="AT98" s="201" t="s">
        <v>70</v>
      </c>
      <c r="AU98" s="201" t="s">
        <v>71</v>
      </c>
      <c r="AY98" s="200" t="s">
        <v>138</v>
      </c>
      <c r="BK98" s="202">
        <f>BK99+BK159+BK223+BK320</f>
        <v>0</v>
      </c>
    </row>
    <row r="99" s="12" customFormat="1" ht="22.8" customHeight="1">
      <c r="A99" s="12"/>
      <c r="B99" s="189"/>
      <c r="C99" s="190"/>
      <c r="D99" s="191" t="s">
        <v>70</v>
      </c>
      <c r="E99" s="203" t="s">
        <v>758</v>
      </c>
      <c r="F99" s="203" t="s">
        <v>759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SUM(P100:P158)</f>
        <v>0</v>
      </c>
      <c r="Q99" s="197"/>
      <c r="R99" s="198">
        <f>SUM(R100:R158)</f>
        <v>0.18543999999999999</v>
      </c>
      <c r="S99" s="197"/>
      <c r="T99" s="199">
        <f>SUM(T100:T158)</f>
        <v>1.1971799999999999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147</v>
      </c>
      <c r="AT99" s="201" t="s">
        <v>70</v>
      </c>
      <c r="AU99" s="201" t="s">
        <v>79</v>
      </c>
      <c r="AY99" s="200" t="s">
        <v>138</v>
      </c>
      <c r="BK99" s="202">
        <f>SUM(BK100:BK158)</f>
        <v>0</v>
      </c>
    </row>
    <row r="100" s="2" customFormat="1" ht="16.5" customHeight="1">
      <c r="A100" s="39"/>
      <c r="B100" s="40"/>
      <c r="C100" s="205" t="s">
        <v>177</v>
      </c>
      <c r="D100" s="205" t="s">
        <v>141</v>
      </c>
      <c r="E100" s="206" t="s">
        <v>760</v>
      </c>
      <c r="F100" s="207" t="s">
        <v>761</v>
      </c>
      <c r="G100" s="208" t="s">
        <v>302</v>
      </c>
      <c r="H100" s="209">
        <v>28</v>
      </c>
      <c r="I100" s="210"/>
      <c r="J100" s="211">
        <f>ROUND(I100*H100,2)</f>
        <v>0</v>
      </c>
      <c r="K100" s="207" t="s">
        <v>748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0.014919999999999999</v>
      </c>
      <c r="T100" s="215">
        <f>S100*H100</f>
        <v>0.41775999999999996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251</v>
      </c>
      <c r="AT100" s="216" t="s">
        <v>141</v>
      </c>
      <c r="AU100" s="216" t="s">
        <v>147</v>
      </c>
      <c r="AY100" s="18" t="s">
        <v>138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147</v>
      </c>
      <c r="BK100" s="217">
        <f>ROUND(I100*H100,2)</f>
        <v>0</v>
      </c>
      <c r="BL100" s="18" t="s">
        <v>251</v>
      </c>
      <c r="BM100" s="216" t="s">
        <v>762</v>
      </c>
    </row>
    <row r="101" s="2" customFormat="1">
      <c r="A101" s="39"/>
      <c r="B101" s="40"/>
      <c r="C101" s="41"/>
      <c r="D101" s="218" t="s">
        <v>149</v>
      </c>
      <c r="E101" s="41"/>
      <c r="F101" s="219" t="s">
        <v>763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149</v>
      </c>
      <c r="AU101" s="18" t="s">
        <v>147</v>
      </c>
    </row>
    <row r="102" s="13" customFormat="1">
      <c r="A102" s="13"/>
      <c r="B102" s="223"/>
      <c r="C102" s="224"/>
      <c r="D102" s="225" t="s">
        <v>151</v>
      </c>
      <c r="E102" s="226" t="s">
        <v>19</v>
      </c>
      <c r="F102" s="227" t="s">
        <v>764</v>
      </c>
      <c r="G102" s="224"/>
      <c r="H102" s="226" t="s">
        <v>19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151</v>
      </c>
      <c r="AU102" s="233" t="s">
        <v>147</v>
      </c>
      <c r="AV102" s="13" t="s">
        <v>79</v>
      </c>
      <c r="AW102" s="13" t="s">
        <v>33</v>
      </c>
      <c r="AX102" s="13" t="s">
        <v>71</v>
      </c>
      <c r="AY102" s="233" t="s">
        <v>138</v>
      </c>
    </row>
    <row r="103" s="14" customFormat="1">
      <c r="A103" s="14"/>
      <c r="B103" s="234"/>
      <c r="C103" s="235"/>
      <c r="D103" s="225" t="s">
        <v>151</v>
      </c>
      <c r="E103" s="236" t="s">
        <v>19</v>
      </c>
      <c r="F103" s="237" t="s">
        <v>312</v>
      </c>
      <c r="G103" s="235"/>
      <c r="H103" s="238">
        <v>28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151</v>
      </c>
      <c r="AU103" s="244" t="s">
        <v>147</v>
      </c>
      <c r="AV103" s="14" t="s">
        <v>147</v>
      </c>
      <c r="AW103" s="14" t="s">
        <v>33</v>
      </c>
      <c r="AX103" s="14" t="s">
        <v>79</v>
      </c>
      <c r="AY103" s="244" t="s">
        <v>138</v>
      </c>
    </row>
    <row r="104" s="2" customFormat="1" ht="16.5" customHeight="1">
      <c r="A104" s="39"/>
      <c r="B104" s="40"/>
      <c r="C104" s="205" t="s">
        <v>165</v>
      </c>
      <c r="D104" s="205" t="s">
        <v>141</v>
      </c>
      <c r="E104" s="206" t="s">
        <v>765</v>
      </c>
      <c r="F104" s="207" t="s">
        <v>766</v>
      </c>
      <c r="G104" s="208" t="s">
        <v>302</v>
      </c>
      <c r="H104" s="209">
        <v>22.800000000000001</v>
      </c>
      <c r="I104" s="210"/>
      <c r="J104" s="211">
        <f>ROUND(I104*H104,2)</f>
        <v>0</v>
      </c>
      <c r="K104" s="207" t="s">
        <v>748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0.03065</v>
      </c>
      <c r="T104" s="215">
        <f>S104*H104</f>
        <v>0.69882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251</v>
      </c>
      <c r="AT104" s="216" t="s">
        <v>141</v>
      </c>
      <c r="AU104" s="216" t="s">
        <v>147</v>
      </c>
      <c r="AY104" s="18" t="s">
        <v>138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147</v>
      </c>
      <c r="BK104" s="217">
        <f>ROUND(I104*H104,2)</f>
        <v>0</v>
      </c>
      <c r="BL104" s="18" t="s">
        <v>251</v>
      </c>
      <c r="BM104" s="216" t="s">
        <v>767</v>
      </c>
    </row>
    <row r="105" s="2" customFormat="1">
      <c r="A105" s="39"/>
      <c r="B105" s="40"/>
      <c r="C105" s="41"/>
      <c r="D105" s="218" t="s">
        <v>149</v>
      </c>
      <c r="E105" s="41"/>
      <c r="F105" s="219" t="s">
        <v>768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149</v>
      </c>
      <c r="AU105" s="18" t="s">
        <v>147</v>
      </c>
    </row>
    <row r="106" s="13" customFormat="1">
      <c r="A106" s="13"/>
      <c r="B106" s="223"/>
      <c r="C106" s="224"/>
      <c r="D106" s="225" t="s">
        <v>151</v>
      </c>
      <c r="E106" s="226" t="s">
        <v>19</v>
      </c>
      <c r="F106" s="227" t="s">
        <v>764</v>
      </c>
      <c r="G106" s="224"/>
      <c r="H106" s="226" t="s">
        <v>19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151</v>
      </c>
      <c r="AU106" s="233" t="s">
        <v>147</v>
      </c>
      <c r="AV106" s="13" t="s">
        <v>79</v>
      </c>
      <c r="AW106" s="13" t="s">
        <v>33</v>
      </c>
      <c r="AX106" s="13" t="s">
        <v>71</v>
      </c>
      <c r="AY106" s="233" t="s">
        <v>138</v>
      </c>
    </row>
    <row r="107" s="14" customFormat="1">
      <c r="A107" s="14"/>
      <c r="B107" s="234"/>
      <c r="C107" s="235"/>
      <c r="D107" s="225" t="s">
        <v>151</v>
      </c>
      <c r="E107" s="236" t="s">
        <v>19</v>
      </c>
      <c r="F107" s="237" t="s">
        <v>769</v>
      </c>
      <c r="G107" s="235"/>
      <c r="H107" s="238">
        <v>22.800000000000001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151</v>
      </c>
      <c r="AU107" s="244" t="s">
        <v>147</v>
      </c>
      <c r="AV107" s="14" t="s">
        <v>147</v>
      </c>
      <c r="AW107" s="14" t="s">
        <v>33</v>
      </c>
      <c r="AX107" s="14" t="s">
        <v>79</v>
      </c>
      <c r="AY107" s="244" t="s">
        <v>138</v>
      </c>
    </row>
    <row r="108" s="2" customFormat="1" ht="16.5" customHeight="1">
      <c r="A108" s="39"/>
      <c r="B108" s="40"/>
      <c r="C108" s="205" t="s">
        <v>188</v>
      </c>
      <c r="D108" s="205" t="s">
        <v>141</v>
      </c>
      <c r="E108" s="206" t="s">
        <v>770</v>
      </c>
      <c r="F108" s="207" t="s">
        <v>771</v>
      </c>
      <c r="G108" s="208" t="s">
        <v>302</v>
      </c>
      <c r="H108" s="209">
        <v>20</v>
      </c>
      <c r="I108" s="210"/>
      <c r="J108" s="211">
        <f>ROUND(I108*H108,2)</f>
        <v>0</v>
      </c>
      <c r="K108" s="207" t="s">
        <v>748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0.00040999999999999999</v>
      </c>
      <c r="R108" s="214">
        <f>Q108*H108</f>
        <v>0.008199999999999999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251</v>
      </c>
      <c r="AT108" s="216" t="s">
        <v>141</v>
      </c>
      <c r="AU108" s="216" t="s">
        <v>147</v>
      </c>
      <c r="AY108" s="18" t="s">
        <v>138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147</v>
      </c>
      <c r="BK108" s="217">
        <f>ROUND(I108*H108,2)</f>
        <v>0</v>
      </c>
      <c r="BL108" s="18" t="s">
        <v>251</v>
      </c>
      <c r="BM108" s="216" t="s">
        <v>772</v>
      </c>
    </row>
    <row r="109" s="2" customFormat="1">
      <c r="A109" s="39"/>
      <c r="B109" s="40"/>
      <c r="C109" s="41"/>
      <c r="D109" s="218" t="s">
        <v>149</v>
      </c>
      <c r="E109" s="41"/>
      <c r="F109" s="219" t="s">
        <v>773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149</v>
      </c>
      <c r="AU109" s="18" t="s">
        <v>147</v>
      </c>
    </row>
    <row r="110" s="13" customFormat="1">
      <c r="A110" s="13"/>
      <c r="B110" s="223"/>
      <c r="C110" s="224"/>
      <c r="D110" s="225" t="s">
        <v>151</v>
      </c>
      <c r="E110" s="226" t="s">
        <v>19</v>
      </c>
      <c r="F110" s="227" t="s">
        <v>764</v>
      </c>
      <c r="G110" s="224"/>
      <c r="H110" s="226" t="s">
        <v>19</v>
      </c>
      <c r="I110" s="228"/>
      <c r="J110" s="224"/>
      <c r="K110" s="224"/>
      <c r="L110" s="229"/>
      <c r="M110" s="230"/>
      <c r="N110" s="231"/>
      <c r="O110" s="231"/>
      <c r="P110" s="231"/>
      <c r="Q110" s="231"/>
      <c r="R110" s="231"/>
      <c r="S110" s="231"/>
      <c r="T110" s="23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3" t="s">
        <v>151</v>
      </c>
      <c r="AU110" s="233" t="s">
        <v>147</v>
      </c>
      <c r="AV110" s="13" t="s">
        <v>79</v>
      </c>
      <c r="AW110" s="13" t="s">
        <v>33</v>
      </c>
      <c r="AX110" s="13" t="s">
        <v>71</v>
      </c>
      <c r="AY110" s="233" t="s">
        <v>138</v>
      </c>
    </row>
    <row r="111" s="14" customFormat="1">
      <c r="A111" s="14"/>
      <c r="B111" s="234"/>
      <c r="C111" s="235"/>
      <c r="D111" s="225" t="s">
        <v>151</v>
      </c>
      <c r="E111" s="236" t="s">
        <v>19</v>
      </c>
      <c r="F111" s="237" t="s">
        <v>774</v>
      </c>
      <c r="G111" s="235"/>
      <c r="H111" s="238">
        <v>20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4" t="s">
        <v>151</v>
      </c>
      <c r="AU111" s="244" t="s">
        <v>147</v>
      </c>
      <c r="AV111" s="14" t="s">
        <v>147</v>
      </c>
      <c r="AW111" s="14" t="s">
        <v>33</v>
      </c>
      <c r="AX111" s="14" t="s">
        <v>79</v>
      </c>
      <c r="AY111" s="244" t="s">
        <v>138</v>
      </c>
    </row>
    <row r="112" s="2" customFormat="1" ht="16.5" customHeight="1">
      <c r="A112" s="39"/>
      <c r="B112" s="40"/>
      <c r="C112" s="205" t="s">
        <v>195</v>
      </c>
      <c r="D112" s="205" t="s">
        <v>141</v>
      </c>
      <c r="E112" s="206" t="s">
        <v>775</v>
      </c>
      <c r="F112" s="207" t="s">
        <v>776</v>
      </c>
      <c r="G112" s="208" t="s">
        <v>302</v>
      </c>
      <c r="H112" s="209">
        <v>62</v>
      </c>
      <c r="I112" s="210"/>
      <c r="J112" s="211">
        <f>ROUND(I112*H112,2)</f>
        <v>0</v>
      </c>
      <c r="K112" s="207" t="s">
        <v>748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0.00048000000000000001</v>
      </c>
      <c r="R112" s="214">
        <f>Q112*H112</f>
        <v>0.029760000000000002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251</v>
      </c>
      <c r="AT112" s="216" t="s">
        <v>141</v>
      </c>
      <c r="AU112" s="216" t="s">
        <v>147</v>
      </c>
      <c r="AY112" s="18" t="s">
        <v>138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147</v>
      </c>
      <c r="BK112" s="217">
        <f>ROUND(I112*H112,2)</f>
        <v>0</v>
      </c>
      <c r="BL112" s="18" t="s">
        <v>251</v>
      </c>
      <c r="BM112" s="216" t="s">
        <v>777</v>
      </c>
    </row>
    <row r="113" s="2" customFormat="1">
      <c r="A113" s="39"/>
      <c r="B113" s="40"/>
      <c r="C113" s="41"/>
      <c r="D113" s="218" t="s">
        <v>149</v>
      </c>
      <c r="E113" s="41"/>
      <c r="F113" s="219" t="s">
        <v>778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149</v>
      </c>
      <c r="AU113" s="18" t="s">
        <v>147</v>
      </c>
    </row>
    <row r="114" s="13" customFormat="1">
      <c r="A114" s="13"/>
      <c r="B114" s="223"/>
      <c r="C114" s="224"/>
      <c r="D114" s="225" t="s">
        <v>151</v>
      </c>
      <c r="E114" s="226" t="s">
        <v>19</v>
      </c>
      <c r="F114" s="227" t="s">
        <v>764</v>
      </c>
      <c r="G114" s="224"/>
      <c r="H114" s="226" t="s">
        <v>19</v>
      </c>
      <c r="I114" s="228"/>
      <c r="J114" s="224"/>
      <c r="K114" s="224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151</v>
      </c>
      <c r="AU114" s="233" t="s">
        <v>147</v>
      </c>
      <c r="AV114" s="13" t="s">
        <v>79</v>
      </c>
      <c r="AW114" s="13" t="s">
        <v>33</v>
      </c>
      <c r="AX114" s="13" t="s">
        <v>71</v>
      </c>
      <c r="AY114" s="233" t="s">
        <v>138</v>
      </c>
    </row>
    <row r="115" s="14" customFormat="1">
      <c r="A115" s="14"/>
      <c r="B115" s="234"/>
      <c r="C115" s="235"/>
      <c r="D115" s="225" t="s">
        <v>151</v>
      </c>
      <c r="E115" s="236" t="s">
        <v>19</v>
      </c>
      <c r="F115" s="237" t="s">
        <v>779</v>
      </c>
      <c r="G115" s="235"/>
      <c r="H115" s="238">
        <v>42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151</v>
      </c>
      <c r="AU115" s="244" t="s">
        <v>147</v>
      </c>
      <c r="AV115" s="14" t="s">
        <v>147</v>
      </c>
      <c r="AW115" s="14" t="s">
        <v>33</v>
      </c>
      <c r="AX115" s="14" t="s">
        <v>71</v>
      </c>
      <c r="AY115" s="244" t="s">
        <v>138</v>
      </c>
    </row>
    <row r="116" s="14" customFormat="1">
      <c r="A116" s="14"/>
      <c r="B116" s="234"/>
      <c r="C116" s="235"/>
      <c r="D116" s="225" t="s">
        <v>151</v>
      </c>
      <c r="E116" s="236" t="s">
        <v>19</v>
      </c>
      <c r="F116" s="237" t="s">
        <v>780</v>
      </c>
      <c r="G116" s="235"/>
      <c r="H116" s="238">
        <v>20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4" t="s">
        <v>151</v>
      </c>
      <c r="AU116" s="244" t="s">
        <v>147</v>
      </c>
      <c r="AV116" s="14" t="s">
        <v>147</v>
      </c>
      <c r="AW116" s="14" t="s">
        <v>33</v>
      </c>
      <c r="AX116" s="14" t="s">
        <v>71</v>
      </c>
      <c r="AY116" s="244" t="s">
        <v>138</v>
      </c>
    </row>
    <row r="117" s="15" customFormat="1">
      <c r="A117" s="15"/>
      <c r="B117" s="245"/>
      <c r="C117" s="246"/>
      <c r="D117" s="225" t="s">
        <v>151</v>
      </c>
      <c r="E117" s="247" t="s">
        <v>19</v>
      </c>
      <c r="F117" s="248" t="s">
        <v>156</v>
      </c>
      <c r="G117" s="246"/>
      <c r="H117" s="249">
        <v>62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5" t="s">
        <v>151</v>
      </c>
      <c r="AU117" s="255" t="s">
        <v>147</v>
      </c>
      <c r="AV117" s="15" t="s">
        <v>146</v>
      </c>
      <c r="AW117" s="15" t="s">
        <v>33</v>
      </c>
      <c r="AX117" s="15" t="s">
        <v>79</v>
      </c>
      <c r="AY117" s="255" t="s">
        <v>138</v>
      </c>
    </row>
    <row r="118" s="2" customFormat="1" ht="16.5" customHeight="1">
      <c r="A118" s="39"/>
      <c r="B118" s="40"/>
      <c r="C118" s="205" t="s">
        <v>201</v>
      </c>
      <c r="D118" s="205" t="s">
        <v>141</v>
      </c>
      <c r="E118" s="206" t="s">
        <v>781</v>
      </c>
      <c r="F118" s="207" t="s">
        <v>782</v>
      </c>
      <c r="G118" s="208" t="s">
        <v>302</v>
      </c>
      <c r="H118" s="209">
        <v>18</v>
      </c>
      <c r="I118" s="210"/>
      <c r="J118" s="211">
        <f>ROUND(I118*H118,2)</f>
        <v>0</v>
      </c>
      <c r="K118" s="207" t="s">
        <v>748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0.0022399999999999998</v>
      </c>
      <c r="R118" s="214">
        <f>Q118*H118</f>
        <v>0.040319999999999995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251</v>
      </c>
      <c r="AT118" s="216" t="s">
        <v>141</v>
      </c>
      <c r="AU118" s="216" t="s">
        <v>147</v>
      </c>
      <c r="AY118" s="18" t="s">
        <v>138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147</v>
      </c>
      <c r="BK118" s="217">
        <f>ROUND(I118*H118,2)</f>
        <v>0</v>
      </c>
      <c r="BL118" s="18" t="s">
        <v>251</v>
      </c>
      <c r="BM118" s="216" t="s">
        <v>783</v>
      </c>
    </row>
    <row r="119" s="2" customFormat="1">
      <c r="A119" s="39"/>
      <c r="B119" s="40"/>
      <c r="C119" s="41"/>
      <c r="D119" s="218" t="s">
        <v>149</v>
      </c>
      <c r="E119" s="41"/>
      <c r="F119" s="219" t="s">
        <v>784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149</v>
      </c>
      <c r="AU119" s="18" t="s">
        <v>147</v>
      </c>
    </row>
    <row r="120" s="13" customFormat="1">
      <c r="A120" s="13"/>
      <c r="B120" s="223"/>
      <c r="C120" s="224"/>
      <c r="D120" s="225" t="s">
        <v>151</v>
      </c>
      <c r="E120" s="226" t="s">
        <v>19</v>
      </c>
      <c r="F120" s="227" t="s">
        <v>764</v>
      </c>
      <c r="G120" s="224"/>
      <c r="H120" s="226" t="s">
        <v>19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151</v>
      </c>
      <c r="AU120" s="233" t="s">
        <v>147</v>
      </c>
      <c r="AV120" s="13" t="s">
        <v>79</v>
      </c>
      <c r="AW120" s="13" t="s">
        <v>33</v>
      </c>
      <c r="AX120" s="13" t="s">
        <v>71</v>
      </c>
      <c r="AY120" s="233" t="s">
        <v>138</v>
      </c>
    </row>
    <row r="121" s="14" customFormat="1">
      <c r="A121" s="14"/>
      <c r="B121" s="234"/>
      <c r="C121" s="235"/>
      <c r="D121" s="225" t="s">
        <v>151</v>
      </c>
      <c r="E121" s="236" t="s">
        <v>19</v>
      </c>
      <c r="F121" s="237" t="s">
        <v>785</v>
      </c>
      <c r="G121" s="235"/>
      <c r="H121" s="238">
        <v>18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151</v>
      </c>
      <c r="AU121" s="244" t="s">
        <v>147</v>
      </c>
      <c r="AV121" s="14" t="s">
        <v>147</v>
      </c>
      <c r="AW121" s="14" t="s">
        <v>33</v>
      </c>
      <c r="AX121" s="14" t="s">
        <v>79</v>
      </c>
      <c r="AY121" s="244" t="s">
        <v>138</v>
      </c>
    </row>
    <row r="122" s="2" customFormat="1" ht="16.5" customHeight="1">
      <c r="A122" s="39"/>
      <c r="B122" s="40"/>
      <c r="C122" s="205" t="s">
        <v>208</v>
      </c>
      <c r="D122" s="205" t="s">
        <v>141</v>
      </c>
      <c r="E122" s="206" t="s">
        <v>786</v>
      </c>
      <c r="F122" s="207" t="s">
        <v>787</v>
      </c>
      <c r="G122" s="208" t="s">
        <v>302</v>
      </c>
      <c r="H122" s="209">
        <v>22.800000000000001</v>
      </c>
      <c r="I122" s="210"/>
      <c r="J122" s="211">
        <f>ROUND(I122*H122,2)</f>
        <v>0</v>
      </c>
      <c r="K122" s="207" t="s">
        <v>748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0.0047000000000000002</v>
      </c>
      <c r="R122" s="214">
        <f>Q122*H122</f>
        <v>0.10716000000000001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251</v>
      </c>
      <c r="AT122" s="216" t="s">
        <v>141</v>
      </c>
      <c r="AU122" s="216" t="s">
        <v>147</v>
      </c>
      <c r="AY122" s="18" t="s">
        <v>138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147</v>
      </c>
      <c r="BK122" s="217">
        <f>ROUND(I122*H122,2)</f>
        <v>0</v>
      </c>
      <c r="BL122" s="18" t="s">
        <v>251</v>
      </c>
      <c r="BM122" s="216" t="s">
        <v>788</v>
      </c>
    </row>
    <row r="123" s="2" customFormat="1">
      <c r="A123" s="39"/>
      <c r="B123" s="40"/>
      <c r="C123" s="41"/>
      <c r="D123" s="218" t="s">
        <v>149</v>
      </c>
      <c r="E123" s="41"/>
      <c r="F123" s="219" t="s">
        <v>789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149</v>
      </c>
      <c r="AU123" s="18" t="s">
        <v>147</v>
      </c>
    </row>
    <row r="124" s="13" customFormat="1">
      <c r="A124" s="13"/>
      <c r="B124" s="223"/>
      <c r="C124" s="224"/>
      <c r="D124" s="225" t="s">
        <v>151</v>
      </c>
      <c r="E124" s="226" t="s">
        <v>19</v>
      </c>
      <c r="F124" s="227" t="s">
        <v>790</v>
      </c>
      <c r="G124" s="224"/>
      <c r="H124" s="226" t="s">
        <v>19</v>
      </c>
      <c r="I124" s="228"/>
      <c r="J124" s="224"/>
      <c r="K124" s="224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151</v>
      </c>
      <c r="AU124" s="233" t="s">
        <v>147</v>
      </c>
      <c r="AV124" s="13" t="s">
        <v>79</v>
      </c>
      <c r="AW124" s="13" t="s">
        <v>33</v>
      </c>
      <c r="AX124" s="13" t="s">
        <v>71</v>
      </c>
      <c r="AY124" s="233" t="s">
        <v>138</v>
      </c>
    </row>
    <row r="125" s="14" customFormat="1">
      <c r="A125" s="14"/>
      <c r="B125" s="234"/>
      <c r="C125" s="235"/>
      <c r="D125" s="225" t="s">
        <v>151</v>
      </c>
      <c r="E125" s="236" t="s">
        <v>19</v>
      </c>
      <c r="F125" s="237" t="s">
        <v>769</v>
      </c>
      <c r="G125" s="235"/>
      <c r="H125" s="238">
        <v>22.800000000000001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4" t="s">
        <v>151</v>
      </c>
      <c r="AU125" s="244" t="s">
        <v>147</v>
      </c>
      <c r="AV125" s="14" t="s">
        <v>147</v>
      </c>
      <c r="AW125" s="14" t="s">
        <v>33</v>
      </c>
      <c r="AX125" s="14" t="s">
        <v>79</v>
      </c>
      <c r="AY125" s="244" t="s">
        <v>138</v>
      </c>
    </row>
    <row r="126" s="2" customFormat="1" ht="16.5" customHeight="1">
      <c r="A126" s="39"/>
      <c r="B126" s="40"/>
      <c r="C126" s="205" t="s">
        <v>215</v>
      </c>
      <c r="D126" s="205" t="s">
        <v>141</v>
      </c>
      <c r="E126" s="206" t="s">
        <v>791</v>
      </c>
      <c r="F126" s="207" t="s">
        <v>792</v>
      </c>
      <c r="G126" s="208" t="s">
        <v>226</v>
      </c>
      <c r="H126" s="209">
        <v>7</v>
      </c>
      <c r="I126" s="210"/>
      <c r="J126" s="211">
        <f>ROUND(I126*H126,2)</f>
        <v>0</v>
      </c>
      <c r="K126" s="207" t="s">
        <v>748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251</v>
      </c>
      <c r="AT126" s="216" t="s">
        <v>141</v>
      </c>
      <c r="AU126" s="216" t="s">
        <v>147</v>
      </c>
      <c r="AY126" s="18" t="s">
        <v>138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147</v>
      </c>
      <c r="BK126" s="217">
        <f>ROUND(I126*H126,2)</f>
        <v>0</v>
      </c>
      <c r="BL126" s="18" t="s">
        <v>251</v>
      </c>
      <c r="BM126" s="216" t="s">
        <v>793</v>
      </c>
    </row>
    <row r="127" s="2" customFormat="1">
      <c r="A127" s="39"/>
      <c r="B127" s="40"/>
      <c r="C127" s="41"/>
      <c r="D127" s="218" t="s">
        <v>149</v>
      </c>
      <c r="E127" s="41"/>
      <c r="F127" s="219" t="s">
        <v>794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149</v>
      </c>
      <c r="AU127" s="18" t="s">
        <v>147</v>
      </c>
    </row>
    <row r="128" s="13" customFormat="1">
      <c r="A128" s="13"/>
      <c r="B128" s="223"/>
      <c r="C128" s="224"/>
      <c r="D128" s="225" t="s">
        <v>151</v>
      </c>
      <c r="E128" s="226" t="s">
        <v>19</v>
      </c>
      <c r="F128" s="227" t="s">
        <v>764</v>
      </c>
      <c r="G128" s="224"/>
      <c r="H128" s="226" t="s">
        <v>19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151</v>
      </c>
      <c r="AU128" s="233" t="s">
        <v>147</v>
      </c>
      <c r="AV128" s="13" t="s">
        <v>79</v>
      </c>
      <c r="AW128" s="13" t="s">
        <v>33</v>
      </c>
      <c r="AX128" s="13" t="s">
        <v>71</v>
      </c>
      <c r="AY128" s="233" t="s">
        <v>138</v>
      </c>
    </row>
    <row r="129" s="14" customFormat="1">
      <c r="A129" s="14"/>
      <c r="B129" s="234"/>
      <c r="C129" s="235"/>
      <c r="D129" s="225" t="s">
        <v>151</v>
      </c>
      <c r="E129" s="236" t="s">
        <v>19</v>
      </c>
      <c r="F129" s="237" t="s">
        <v>188</v>
      </c>
      <c r="G129" s="235"/>
      <c r="H129" s="238">
        <v>7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151</v>
      </c>
      <c r="AU129" s="244" t="s">
        <v>147</v>
      </c>
      <c r="AV129" s="14" t="s">
        <v>147</v>
      </c>
      <c r="AW129" s="14" t="s">
        <v>33</v>
      </c>
      <c r="AX129" s="14" t="s">
        <v>79</v>
      </c>
      <c r="AY129" s="244" t="s">
        <v>138</v>
      </c>
    </row>
    <row r="130" s="2" customFormat="1" ht="16.5" customHeight="1">
      <c r="A130" s="39"/>
      <c r="B130" s="40"/>
      <c r="C130" s="205" t="s">
        <v>223</v>
      </c>
      <c r="D130" s="205" t="s">
        <v>141</v>
      </c>
      <c r="E130" s="206" t="s">
        <v>795</v>
      </c>
      <c r="F130" s="207" t="s">
        <v>796</v>
      </c>
      <c r="G130" s="208" t="s">
        <v>226</v>
      </c>
      <c r="H130" s="209">
        <v>19</v>
      </c>
      <c r="I130" s="210"/>
      <c r="J130" s="211">
        <f>ROUND(I130*H130,2)</f>
        <v>0</v>
      </c>
      <c r="K130" s="207" t="s">
        <v>748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251</v>
      </c>
      <c r="AT130" s="216" t="s">
        <v>141</v>
      </c>
      <c r="AU130" s="216" t="s">
        <v>147</v>
      </c>
      <c r="AY130" s="18" t="s">
        <v>138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147</v>
      </c>
      <c r="BK130" s="217">
        <f>ROUND(I130*H130,2)</f>
        <v>0</v>
      </c>
      <c r="BL130" s="18" t="s">
        <v>251</v>
      </c>
      <c r="BM130" s="216" t="s">
        <v>797</v>
      </c>
    </row>
    <row r="131" s="2" customFormat="1">
      <c r="A131" s="39"/>
      <c r="B131" s="40"/>
      <c r="C131" s="41"/>
      <c r="D131" s="218" t="s">
        <v>149</v>
      </c>
      <c r="E131" s="41"/>
      <c r="F131" s="219" t="s">
        <v>798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149</v>
      </c>
      <c r="AU131" s="18" t="s">
        <v>147</v>
      </c>
    </row>
    <row r="132" s="13" customFormat="1">
      <c r="A132" s="13"/>
      <c r="B132" s="223"/>
      <c r="C132" s="224"/>
      <c r="D132" s="225" t="s">
        <v>151</v>
      </c>
      <c r="E132" s="226" t="s">
        <v>19</v>
      </c>
      <c r="F132" s="227" t="s">
        <v>764</v>
      </c>
      <c r="G132" s="224"/>
      <c r="H132" s="226" t="s">
        <v>19</v>
      </c>
      <c r="I132" s="228"/>
      <c r="J132" s="224"/>
      <c r="K132" s="224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151</v>
      </c>
      <c r="AU132" s="233" t="s">
        <v>147</v>
      </c>
      <c r="AV132" s="13" t="s">
        <v>79</v>
      </c>
      <c r="AW132" s="13" t="s">
        <v>33</v>
      </c>
      <c r="AX132" s="13" t="s">
        <v>71</v>
      </c>
      <c r="AY132" s="233" t="s">
        <v>138</v>
      </c>
    </row>
    <row r="133" s="14" customFormat="1">
      <c r="A133" s="14"/>
      <c r="B133" s="234"/>
      <c r="C133" s="235"/>
      <c r="D133" s="225" t="s">
        <v>151</v>
      </c>
      <c r="E133" s="236" t="s">
        <v>19</v>
      </c>
      <c r="F133" s="237" t="s">
        <v>799</v>
      </c>
      <c r="G133" s="235"/>
      <c r="H133" s="238">
        <v>19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4" t="s">
        <v>151</v>
      </c>
      <c r="AU133" s="244" t="s">
        <v>147</v>
      </c>
      <c r="AV133" s="14" t="s">
        <v>147</v>
      </c>
      <c r="AW133" s="14" t="s">
        <v>33</v>
      </c>
      <c r="AX133" s="14" t="s">
        <v>79</v>
      </c>
      <c r="AY133" s="244" t="s">
        <v>138</v>
      </c>
    </row>
    <row r="134" s="2" customFormat="1" ht="16.5" customHeight="1">
      <c r="A134" s="39"/>
      <c r="B134" s="40"/>
      <c r="C134" s="205" t="s">
        <v>230</v>
      </c>
      <c r="D134" s="205" t="s">
        <v>141</v>
      </c>
      <c r="E134" s="206" t="s">
        <v>800</v>
      </c>
      <c r="F134" s="207" t="s">
        <v>801</v>
      </c>
      <c r="G134" s="208" t="s">
        <v>226</v>
      </c>
      <c r="H134" s="209">
        <v>12</v>
      </c>
      <c r="I134" s="210"/>
      <c r="J134" s="211">
        <f>ROUND(I134*H134,2)</f>
        <v>0</v>
      </c>
      <c r="K134" s="207" t="s">
        <v>748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251</v>
      </c>
      <c r="AT134" s="216" t="s">
        <v>141</v>
      </c>
      <c r="AU134" s="216" t="s">
        <v>147</v>
      </c>
      <c r="AY134" s="18" t="s">
        <v>138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147</v>
      </c>
      <c r="BK134" s="217">
        <f>ROUND(I134*H134,2)</f>
        <v>0</v>
      </c>
      <c r="BL134" s="18" t="s">
        <v>251</v>
      </c>
      <c r="BM134" s="216" t="s">
        <v>802</v>
      </c>
    </row>
    <row r="135" s="2" customFormat="1">
      <c r="A135" s="39"/>
      <c r="B135" s="40"/>
      <c r="C135" s="41"/>
      <c r="D135" s="218" t="s">
        <v>149</v>
      </c>
      <c r="E135" s="41"/>
      <c r="F135" s="219" t="s">
        <v>803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149</v>
      </c>
      <c r="AU135" s="18" t="s">
        <v>147</v>
      </c>
    </row>
    <row r="136" s="13" customFormat="1">
      <c r="A136" s="13"/>
      <c r="B136" s="223"/>
      <c r="C136" s="224"/>
      <c r="D136" s="225" t="s">
        <v>151</v>
      </c>
      <c r="E136" s="226" t="s">
        <v>19</v>
      </c>
      <c r="F136" s="227" t="s">
        <v>764</v>
      </c>
      <c r="G136" s="224"/>
      <c r="H136" s="226" t="s">
        <v>19</v>
      </c>
      <c r="I136" s="228"/>
      <c r="J136" s="224"/>
      <c r="K136" s="224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151</v>
      </c>
      <c r="AU136" s="233" t="s">
        <v>147</v>
      </c>
      <c r="AV136" s="13" t="s">
        <v>79</v>
      </c>
      <c r="AW136" s="13" t="s">
        <v>33</v>
      </c>
      <c r="AX136" s="13" t="s">
        <v>71</v>
      </c>
      <c r="AY136" s="233" t="s">
        <v>138</v>
      </c>
    </row>
    <row r="137" s="14" customFormat="1">
      <c r="A137" s="14"/>
      <c r="B137" s="234"/>
      <c r="C137" s="235"/>
      <c r="D137" s="225" t="s">
        <v>151</v>
      </c>
      <c r="E137" s="236" t="s">
        <v>19</v>
      </c>
      <c r="F137" s="237" t="s">
        <v>804</v>
      </c>
      <c r="G137" s="235"/>
      <c r="H137" s="238">
        <v>12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151</v>
      </c>
      <c r="AU137" s="244" t="s">
        <v>147</v>
      </c>
      <c r="AV137" s="14" t="s">
        <v>147</v>
      </c>
      <c r="AW137" s="14" t="s">
        <v>33</v>
      </c>
      <c r="AX137" s="14" t="s">
        <v>79</v>
      </c>
      <c r="AY137" s="244" t="s">
        <v>138</v>
      </c>
    </row>
    <row r="138" s="2" customFormat="1" ht="16.5" customHeight="1">
      <c r="A138" s="39"/>
      <c r="B138" s="40"/>
      <c r="C138" s="205" t="s">
        <v>241</v>
      </c>
      <c r="D138" s="205" t="s">
        <v>141</v>
      </c>
      <c r="E138" s="206" t="s">
        <v>805</v>
      </c>
      <c r="F138" s="207" t="s">
        <v>806</v>
      </c>
      <c r="G138" s="208" t="s">
        <v>226</v>
      </c>
      <c r="H138" s="209">
        <v>26</v>
      </c>
      <c r="I138" s="210"/>
      <c r="J138" s="211">
        <f>ROUND(I138*H138,2)</f>
        <v>0</v>
      </c>
      <c r="K138" s="207" t="s">
        <v>748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0.0030999999999999999</v>
      </c>
      <c r="T138" s="215">
        <f>S138*H138</f>
        <v>0.080599999999999991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251</v>
      </c>
      <c r="AT138" s="216" t="s">
        <v>141</v>
      </c>
      <c r="AU138" s="216" t="s">
        <v>147</v>
      </c>
      <c r="AY138" s="18" t="s">
        <v>138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147</v>
      </c>
      <c r="BK138" s="217">
        <f>ROUND(I138*H138,2)</f>
        <v>0</v>
      </c>
      <c r="BL138" s="18" t="s">
        <v>251</v>
      </c>
      <c r="BM138" s="216" t="s">
        <v>807</v>
      </c>
    </row>
    <row r="139" s="2" customFormat="1">
      <c r="A139" s="39"/>
      <c r="B139" s="40"/>
      <c r="C139" s="41"/>
      <c r="D139" s="218" t="s">
        <v>149</v>
      </c>
      <c r="E139" s="41"/>
      <c r="F139" s="219" t="s">
        <v>808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149</v>
      </c>
      <c r="AU139" s="18" t="s">
        <v>147</v>
      </c>
    </row>
    <row r="140" s="13" customFormat="1">
      <c r="A140" s="13"/>
      <c r="B140" s="223"/>
      <c r="C140" s="224"/>
      <c r="D140" s="225" t="s">
        <v>151</v>
      </c>
      <c r="E140" s="226" t="s">
        <v>19</v>
      </c>
      <c r="F140" s="227" t="s">
        <v>764</v>
      </c>
      <c r="G140" s="224"/>
      <c r="H140" s="226" t="s">
        <v>19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151</v>
      </c>
      <c r="AU140" s="233" t="s">
        <v>147</v>
      </c>
      <c r="AV140" s="13" t="s">
        <v>79</v>
      </c>
      <c r="AW140" s="13" t="s">
        <v>33</v>
      </c>
      <c r="AX140" s="13" t="s">
        <v>71</v>
      </c>
      <c r="AY140" s="233" t="s">
        <v>138</v>
      </c>
    </row>
    <row r="141" s="14" customFormat="1">
      <c r="A141" s="14"/>
      <c r="B141" s="234"/>
      <c r="C141" s="235"/>
      <c r="D141" s="225" t="s">
        <v>151</v>
      </c>
      <c r="E141" s="236" t="s">
        <v>19</v>
      </c>
      <c r="F141" s="237" t="s">
        <v>809</v>
      </c>
      <c r="G141" s="235"/>
      <c r="H141" s="238">
        <v>26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151</v>
      </c>
      <c r="AU141" s="244" t="s">
        <v>147</v>
      </c>
      <c r="AV141" s="14" t="s">
        <v>147</v>
      </c>
      <c r="AW141" s="14" t="s">
        <v>33</v>
      </c>
      <c r="AX141" s="14" t="s">
        <v>71</v>
      </c>
      <c r="AY141" s="244" t="s">
        <v>138</v>
      </c>
    </row>
    <row r="142" s="15" customFormat="1">
      <c r="A142" s="15"/>
      <c r="B142" s="245"/>
      <c r="C142" s="246"/>
      <c r="D142" s="225" t="s">
        <v>151</v>
      </c>
      <c r="E142" s="247" t="s">
        <v>19</v>
      </c>
      <c r="F142" s="248" t="s">
        <v>156</v>
      </c>
      <c r="G142" s="246"/>
      <c r="H142" s="249">
        <v>26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5" t="s">
        <v>151</v>
      </c>
      <c r="AU142" s="255" t="s">
        <v>147</v>
      </c>
      <c r="AV142" s="15" t="s">
        <v>146</v>
      </c>
      <c r="AW142" s="15" t="s">
        <v>33</v>
      </c>
      <c r="AX142" s="15" t="s">
        <v>79</v>
      </c>
      <c r="AY142" s="255" t="s">
        <v>138</v>
      </c>
    </row>
    <row r="143" s="2" customFormat="1" ht="16.5" customHeight="1">
      <c r="A143" s="39"/>
      <c r="B143" s="40"/>
      <c r="C143" s="205" t="s">
        <v>8</v>
      </c>
      <c r="D143" s="205" t="s">
        <v>141</v>
      </c>
      <c r="E143" s="206" t="s">
        <v>810</v>
      </c>
      <c r="F143" s="207" t="s">
        <v>811</v>
      </c>
      <c r="G143" s="208" t="s">
        <v>302</v>
      </c>
      <c r="H143" s="209">
        <v>100</v>
      </c>
      <c r="I143" s="210"/>
      <c r="J143" s="211">
        <f>ROUND(I143*H143,2)</f>
        <v>0</v>
      </c>
      <c r="K143" s="207" t="s">
        <v>748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251</v>
      </c>
      <c r="AT143" s="216" t="s">
        <v>141</v>
      </c>
      <c r="AU143" s="216" t="s">
        <v>147</v>
      </c>
      <c r="AY143" s="18" t="s">
        <v>138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147</v>
      </c>
      <c r="BK143" s="217">
        <f>ROUND(I143*H143,2)</f>
        <v>0</v>
      </c>
      <c r="BL143" s="18" t="s">
        <v>251</v>
      </c>
      <c r="BM143" s="216" t="s">
        <v>812</v>
      </c>
    </row>
    <row r="144" s="2" customFormat="1">
      <c r="A144" s="39"/>
      <c r="B144" s="40"/>
      <c r="C144" s="41"/>
      <c r="D144" s="218" t="s">
        <v>149</v>
      </c>
      <c r="E144" s="41"/>
      <c r="F144" s="219" t="s">
        <v>813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149</v>
      </c>
      <c r="AU144" s="18" t="s">
        <v>147</v>
      </c>
    </row>
    <row r="145" s="13" customFormat="1">
      <c r="A145" s="13"/>
      <c r="B145" s="223"/>
      <c r="C145" s="224"/>
      <c r="D145" s="225" t="s">
        <v>151</v>
      </c>
      <c r="E145" s="226" t="s">
        <v>19</v>
      </c>
      <c r="F145" s="227" t="s">
        <v>764</v>
      </c>
      <c r="G145" s="224"/>
      <c r="H145" s="226" t="s">
        <v>19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151</v>
      </c>
      <c r="AU145" s="233" t="s">
        <v>147</v>
      </c>
      <c r="AV145" s="13" t="s">
        <v>79</v>
      </c>
      <c r="AW145" s="13" t="s">
        <v>33</v>
      </c>
      <c r="AX145" s="13" t="s">
        <v>71</v>
      </c>
      <c r="AY145" s="233" t="s">
        <v>138</v>
      </c>
    </row>
    <row r="146" s="14" customFormat="1">
      <c r="A146" s="14"/>
      <c r="B146" s="234"/>
      <c r="C146" s="235"/>
      <c r="D146" s="225" t="s">
        <v>151</v>
      </c>
      <c r="E146" s="236" t="s">
        <v>19</v>
      </c>
      <c r="F146" s="237" t="s">
        <v>738</v>
      </c>
      <c r="G146" s="235"/>
      <c r="H146" s="238">
        <v>100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151</v>
      </c>
      <c r="AU146" s="244" t="s">
        <v>147</v>
      </c>
      <c r="AV146" s="14" t="s">
        <v>147</v>
      </c>
      <c r="AW146" s="14" t="s">
        <v>33</v>
      </c>
      <c r="AX146" s="14" t="s">
        <v>79</v>
      </c>
      <c r="AY146" s="244" t="s">
        <v>138</v>
      </c>
    </row>
    <row r="147" s="2" customFormat="1" ht="16.5" customHeight="1">
      <c r="A147" s="39"/>
      <c r="B147" s="40"/>
      <c r="C147" s="205" t="s">
        <v>251</v>
      </c>
      <c r="D147" s="205" t="s">
        <v>141</v>
      </c>
      <c r="E147" s="206" t="s">
        <v>814</v>
      </c>
      <c r="F147" s="207" t="s">
        <v>815</v>
      </c>
      <c r="G147" s="208" t="s">
        <v>302</v>
      </c>
      <c r="H147" s="209">
        <v>20</v>
      </c>
      <c r="I147" s="210"/>
      <c r="J147" s="211">
        <f>ROUND(I147*H147,2)</f>
        <v>0</v>
      </c>
      <c r="K147" s="207" t="s">
        <v>408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251</v>
      </c>
      <c r="AT147" s="216" t="s">
        <v>141</v>
      </c>
      <c r="AU147" s="216" t="s">
        <v>147</v>
      </c>
      <c r="AY147" s="18" t="s">
        <v>138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147</v>
      </c>
      <c r="BK147" s="217">
        <f>ROUND(I147*H147,2)</f>
        <v>0</v>
      </c>
      <c r="BL147" s="18" t="s">
        <v>251</v>
      </c>
      <c r="BM147" s="216" t="s">
        <v>816</v>
      </c>
    </row>
    <row r="148" s="13" customFormat="1">
      <c r="A148" s="13"/>
      <c r="B148" s="223"/>
      <c r="C148" s="224"/>
      <c r="D148" s="225" t="s">
        <v>151</v>
      </c>
      <c r="E148" s="226" t="s">
        <v>19</v>
      </c>
      <c r="F148" s="227" t="s">
        <v>764</v>
      </c>
      <c r="G148" s="224"/>
      <c r="H148" s="226" t="s">
        <v>19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151</v>
      </c>
      <c r="AU148" s="233" t="s">
        <v>147</v>
      </c>
      <c r="AV148" s="13" t="s">
        <v>79</v>
      </c>
      <c r="AW148" s="13" t="s">
        <v>33</v>
      </c>
      <c r="AX148" s="13" t="s">
        <v>71</v>
      </c>
      <c r="AY148" s="233" t="s">
        <v>138</v>
      </c>
    </row>
    <row r="149" s="14" customFormat="1">
      <c r="A149" s="14"/>
      <c r="B149" s="234"/>
      <c r="C149" s="235"/>
      <c r="D149" s="225" t="s">
        <v>151</v>
      </c>
      <c r="E149" s="236" t="s">
        <v>19</v>
      </c>
      <c r="F149" s="237" t="s">
        <v>96</v>
      </c>
      <c r="G149" s="235"/>
      <c r="H149" s="238">
        <v>20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151</v>
      </c>
      <c r="AU149" s="244" t="s">
        <v>147</v>
      </c>
      <c r="AV149" s="14" t="s">
        <v>147</v>
      </c>
      <c r="AW149" s="14" t="s">
        <v>33</v>
      </c>
      <c r="AX149" s="14" t="s">
        <v>79</v>
      </c>
      <c r="AY149" s="244" t="s">
        <v>138</v>
      </c>
    </row>
    <row r="150" s="2" customFormat="1" ht="24.15" customHeight="1">
      <c r="A150" s="39"/>
      <c r="B150" s="40"/>
      <c r="C150" s="205" t="s">
        <v>257</v>
      </c>
      <c r="D150" s="205" t="s">
        <v>141</v>
      </c>
      <c r="E150" s="206" t="s">
        <v>817</v>
      </c>
      <c r="F150" s="207" t="s">
        <v>818</v>
      </c>
      <c r="G150" s="208" t="s">
        <v>330</v>
      </c>
      <c r="H150" s="209">
        <v>0.185</v>
      </c>
      <c r="I150" s="210"/>
      <c r="J150" s="211">
        <f>ROUND(I150*H150,2)</f>
        <v>0</v>
      </c>
      <c r="K150" s="207" t="s">
        <v>748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251</v>
      </c>
      <c r="AT150" s="216" t="s">
        <v>141</v>
      </c>
      <c r="AU150" s="216" t="s">
        <v>147</v>
      </c>
      <c r="AY150" s="18" t="s">
        <v>138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147</v>
      </c>
      <c r="BK150" s="217">
        <f>ROUND(I150*H150,2)</f>
        <v>0</v>
      </c>
      <c r="BL150" s="18" t="s">
        <v>251</v>
      </c>
      <c r="BM150" s="216" t="s">
        <v>819</v>
      </c>
    </row>
    <row r="151" s="2" customFormat="1">
      <c r="A151" s="39"/>
      <c r="B151" s="40"/>
      <c r="C151" s="41"/>
      <c r="D151" s="218" t="s">
        <v>149</v>
      </c>
      <c r="E151" s="41"/>
      <c r="F151" s="219" t="s">
        <v>820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149</v>
      </c>
      <c r="AU151" s="18" t="s">
        <v>147</v>
      </c>
    </row>
    <row r="152" s="2" customFormat="1" ht="24.15" customHeight="1">
      <c r="A152" s="39"/>
      <c r="B152" s="40"/>
      <c r="C152" s="205" t="s">
        <v>263</v>
      </c>
      <c r="D152" s="205" t="s">
        <v>141</v>
      </c>
      <c r="E152" s="206" t="s">
        <v>821</v>
      </c>
      <c r="F152" s="207" t="s">
        <v>822</v>
      </c>
      <c r="G152" s="208" t="s">
        <v>330</v>
      </c>
      <c r="H152" s="209">
        <v>0.185</v>
      </c>
      <c r="I152" s="210"/>
      <c r="J152" s="211">
        <f>ROUND(I152*H152,2)</f>
        <v>0</v>
      </c>
      <c r="K152" s="207" t="s">
        <v>748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251</v>
      </c>
      <c r="AT152" s="216" t="s">
        <v>141</v>
      </c>
      <c r="AU152" s="216" t="s">
        <v>147</v>
      </c>
      <c r="AY152" s="18" t="s">
        <v>138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147</v>
      </c>
      <c r="BK152" s="217">
        <f>ROUND(I152*H152,2)</f>
        <v>0</v>
      </c>
      <c r="BL152" s="18" t="s">
        <v>251</v>
      </c>
      <c r="BM152" s="216" t="s">
        <v>823</v>
      </c>
    </row>
    <row r="153" s="2" customFormat="1">
      <c r="A153" s="39"/>
      <c r="B153" s="40"/>
      <c r="C153" s="41"/>
      <c r="D153" s="218" t="s">
        <v>149</v>
      </c>
      <c r="E153" s="41"/>
      <c r="F153" s="219" t="s">
        <v>824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149</v>
      </c>
      <c r="AU153" s="18" t="s">
        <v>147</v>
      </c>
    </row>
    <row r="154" s="2" customFormat="1" ht="24.15" customHeight="1">
      <c r="A154" s="39"/>
      <c r="B154" s="40"/>
      <c r="C154" s="205" t="s">
        <v>270</v>
      </c>
      <c r="D154" s="205" t="s">
        <v>141</v>
      </c>
      <c r="E154" s="206" t="s">
        <v>825</v>
      </c>
      <c r="F154" s="207" t="s">
        <v>826</v>
      </c>
      <c r="G154" s="208" t="s">
        <v>330</v>
      </c>
      <c r="H154" s="209">
        <v>0.185</v>
      </c>
      <c r="I154" s="210"/>
      <c r="J154" s="211">
        <f>ROUND(I154*H154,2)</f>
        <v>0</v>
      </c>
      <c r="K154" s="207" t="s">
        <v>748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251</v>
      </c>
      <c r="AT154" s="216" t="s">
        <v>141</v>
      </c>
      <c r="AU154" s="216" t="s">
        <v>147</v>
      </c>
      <c r="AY154" s="18" t="s">
        <v>138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147</v>
      </c>
      <c r="BK154" s="217">
        <f>ROUND(I154*H154,2)</f>
        <v>0</v>
      </c>
      <c r="BL154" s="18" t="s">
        <v>251</v>
      </c>
      <c r="BM154" s="216" t="s">
        <v>827</v>
      </c>
    </row>
    <row r="155" s="2" customFormat="1">
      <c r="A155" s="39"/>
      <c r="B155" s="40"/>
      <c r="C155" s="41"/>
      <c r="D155" s="218" t="s">
        <v>149</v>
      </c>
      <c r="E155" s="41"/>
      <c r="F155" s="219" t="s">
        <v>828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149</v>
      </c>
      <c r="AU155" s="18" t="s">
        <v>147</v>
      </c>
    </row>
    <row r="156" s="2" customFormat="1" ht="33" customHeight="1">
      <c r="A156" s="39"/>
      <c r="B156" s="40"/>
      <c r="C156" s="205" t="s">
        <v>96</v>
      </c>
      <c r="D156" s="205" t="s">
        <v>141</v>
      </c>
      <c r="E156" s="206" t="s">
        <v>829</v>
      </c>
      <c r="F156" s="207" t="s">
        <v>830</v>
      </c>
      <c r="G156" s="208" t="s">
        <v>330</v>
      </c>
      <c r="H156" s="209">
        <v>3.7000000000000002</v>
      </c>
      <c r="I156" s="210"/>
      <c r="J156" s="211">
        <f>ROUND(I156*H156,2)</f>
        <v>0</v>
      </c>
      <c r="K156" s="207" t="s">
        <v>748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251</v>
      </c>
      <c r="AT156" s="216" t="s">
        <v>141</v>
      </c>
      <c r="AU156" s="216" t="s">
        <v>147</v>
      </c>
      <c r="AY156" s="18" t="s">
        <v>138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147</v>
      </c>
      <c r="BK156" s="217">
        <f>ROUND(I156*H156,2)</f>
        <v>0</v>
      </c>
      <c r="BL156" s="18" t="s">
        <v>251</v>
      </c>
      <c r="BM156" s="216" t="s">
        <v>831</v>
      </c>
    </row>
    <row r="157" s="2" customFormat="1">
      <c r="A157" s="39"/>
      <c r="B157" s="40"/>
      <c r="C157" s="41"/>
      <c r="D157" s="218" t="s">
        <v>149</v>
      </c>
      <c r="E157" s="41"/>
      <c r="F157" s="219" t="s">
        <v>832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149</v>
      </c>
      <c r="AU157" s="18" t="s">
        <v>147</v>
      </c>
    </row>
    <row r="158" s="14" customFormat="1">
      <c r="A158" s="14"/>
      <c r="B158" s="234"/>
      <c r="C158" s="235"/>
      <c r="D158" s="225" t="s">
        <v>151</v>
      </c>
      <c r="E158" s="235"/>
      <c r="F158" s="237" t="s">
        <v>833</v>
      </c>
      <c r="G158" s="235"/>
      <c r="H158" s="238">
        <v>3.7000000000000002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151</v>
      </c>
      <c r="AU158" s="244" t="s">
        <v>147</v>
      </c>
      <c r="AV158" s="14" t="s">
        <v>147</v>
      </c>
      <c r="AW158" s="14" t="s">
        <v>4</v>
      </c>
      <c r="AX158" s="14" t="s">
        <v>79</v>
      </c>
      <c r="AY158" s="244" t="s">
        <v>138</v>
      </c>
    </row>
    <row r="159" s="12" customFormat="1" ht="22.8" customHeight="1">
      <c r="A159" s="12"/>
      <c r="B159" s="189"/>
      <c r="C159" s="190"/>
      <c r="D159" s="191" t="s">
        <v>70</v>
      </c>
      <c r="E159" s="203" t="s">
        <v>834</v>
      </c>
      <c r="F159" s="203" t="s">
        <v>835</v>
      </c>
      <c r="G159" s="190"/>
      <c r="H159" s="190"/>
      <c r="I159" s="193"/>
      <c r="J159" s="204">
        <f>BK159</f>
        <v>0</v>
      </c>
      <c r="K159" s="190"/>
      <c r="L159" s="195"/>
      <c r="M159" s="196"/>
      <c r="N159" s="197"/>
      <c r="O159" s="197"/>
      <c r="P159" s="198">
        <f>SUM(P160:P222)</f>
        <v>0</v>
      </c>
      <c r="Q159" s="197"/>
      <c r="R159" s="198">
        <f>SUM(R160:R222)</f>
        <v>0.21910499999999997</v>
      </c>
      <c r="S159" s="197"/>
      <c r="T159" s="199">
        <f>SUM(T160:T222)</f>
        <v>0.1065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0" t="s">
        <v>147</v>
      </c>
      <c r="AT159" s="201" t="s">
        <v>70</v>
      </c>
      <c r="AU159" s="201" t="s">
        <v>79</v>
      </c>
      <c r="AY159" s="200" t="s">
        <v>138</v>
      </c>
      <c r="BK159" s="202">
        <f>SUM(BK160:BK222)</f>
        <v>0</v>
      </c>
    </row>
    <row r="160" s="2" customFormat="1" ht="16.5" customHeight="1">
      <c r="A160" s="39"/>
      <c r="B160" s="40"/>
      <c r="C160" s="205" t="s">
        <v>7</v>
      </c>
      <c r="D160" s="205" t="s">
        <v>141</v>
      </c>
      <c r="E160" s="206" t="s">
        <v>836</v>
      </c>
      <c r="F160" s="207" t="s">
        <v>837</v>
      </c>
      <c r="G160" s="208" t="s">
        <v>302</v>
      </c>
      <c r="H160" s="209">
        <v>50</v>
      </c>
      <c r="I160" s="210"/>
      <c r="J160" s="211">
        <f>ROUND(I160*H160,2)</f>
        <v>0</v>
      </c>
      <c r="K160" s="207" t="s">
        <v>748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0.0021299999999999999</v>
      </c>
      <c r="T160" s="215">
        <f>S160*H160</f>
        <v>0.1065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251</v>
      </c>
      <c r="AT160" s="216" t="s">
        <v>141</v>
      </c>
      <c r="AU160" s="216" t="s">
        <v>147</v>
      </c>
      <c r="AY160" s="18" t="s">
        <v>138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147</v>
      </c>
      <c r="BK160" s="217">
        <f>ROUND(I160*H160,2)</f>
        <v>0</v>
      </c>
      <c r="BL160" s="18" t="s">
        <v>251</v>
      </c>
      <c r="BM160" s="216" t="s">
        <v>838</v>
      </c>
    </row>
    <row r="161" s="2" customFormat="1">
      <c r="A161" s="39"/>
      <c r="B161" s="40"/>
      <c r="C161" s="41"/>
      <c r="D161" s="218" t="s">
        <v>149</v>
      </c>
      <c r="E161" s="41"/>
      <c r="F161" s="219" t="s">
        <v>839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149</v>
      </c>
      <c r="AU161" s="18" t="s">
        <v>147</v>
      </c>
    </row>
    <row r="162" s="13" customFormat="1">
      <c r="A162" s="13"/>
      <c r="B162" s="223"/>
      <c r="C162" s="224"/>
      <c r="D162" s="225" t="s">
        <v>151</v>
      </c>
      <c r="E162" s="226" t="s">
        <v>19</v>
      </c>
      <c r="F162" s="227" t="s">
        <v>840</v>
      </c>
      <c r="G162" s="224"/>
      <c r="H162" s="226" t="s">
        <v>19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151</v>
      </c>
      <c r="AU162" s="233" t="s">
        <v>147</v>
      </c>
      <c r="AV162" s="13" t="s">
        <v>79</v>
      </c>
      <c r="AW162" s="13" t="s">
        <v>33</v>
      </c>
      <c r="AX162" s="13" t="s">
        <v>71</v>
      </c>
      <c r="AY162" s="233" t="s">
        <v>138</v>
      </c>
    </row>
    <row r="163" s="14" customFormat="1">
      <c r="A163" s="14"/>
      <c r="B163" s="234"/>
      <c r="C163" s="235"/>
      <c r="D163" s="225" t="s">
        <v>151</v>
      </c>
      <c r="E163" s="236" t="s">
        <v>19</v>
      </c>
      <c r="F163" s="237" t="s">
        <v>453</v>
      </c>
      <c r="G163" s="235"/>
      <c r="H163" s="238">
        <v>50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4" t="s">
        <v>151</v>
      </c>
      <c r="AU163" s="244" t="s">
        <v>147</v>
      </c>
      <c r="AV163" s="14" t="s">
        <v>147</v>
      </c>
      <c r="AW163" s="14" t="s">
        <v>33</v>
      </c>
      <c r="AX163" s="14" t="s">
        <v>79</v>
      </c>
      <c r="AY163" s="244" t="s">
        <v>138</v>
      </c>
    </row>
    <row r="164" s="2" customFormat="1" ht="16.5" customHeight="1">
      <c r="A164" s="39"/>
      <c r="B164" s="40"/>
      <c r="C164" s="205" t="s">
        <v>285</v>
      </c>
      <c r="D164" s="205" t="s">
        <v>141</v>
      </c>
      <c r="E164" s="206" t="s">
        <v>841</v>
      </c>
      <c r="F164" s="207" t="s">
        <v>842</v>
      </c>
      <c r="G164" s="208" t="s">
        <v>302</v>
      </c>
      <c r="H164" s="209">
        <v>80</v>
      </c>
      <c r="I164" s="210"/>
      <c r="J164" s="211">
        <f>ROUND(I164*H164,2)</f>
        <v>0</v>
      </c>
      <c r="K164" s="207" t="s">
        <v>748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0.00034000000000000002</v>
      </c>
      <c r="R164" s="214">
        <f>Q164*H164</f>
        <v>0.027200000000000002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251</v>
      </c>
      <c r="AT164" s="216" t="s">
        <v>141</v>
      </c>
      <c r="AU164" s="216" t="s">
        <v>147</v>
      </c>
      <c r="AY164" s="18" t="s">
        <v>138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147</v>
      </c>
      <c r="BK164" s="217">
        <f>ROUND(I164*H164,2)</f>
        <v>0</v>
      </c>
      <c r="BL164" s="18" t="s">
        <v>251</v>
      </c>
      <c r="BM164" s="216" t="s">
        <v>843</v>
      </c>
    </row>
    <row r="165" s="2" customFormat="1">
      <c r="A165" s="39"/>
      <c r="B165" s="40"/>
      <c r="C165" s="41"/>
      <c r="D165" s="218" t="s">
        <v>149</v>
      </c>
      <c r="E165" s="41"/>
      <c r="F165" s="219" t="s">
        <v>844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149</v>
      </c>
      <c r="AU165" s="18" t="s">
        <v>147</v>
      </c>
    </row>
    <row r="166" s="13" customFormat="1">
      <c r="A166" s="13"/>
      <c r="B166" s="223"/>
      <c r="C166" s="224"/>
      <c r="D166" s="225" t="s">
        <v>151</v>
      </c>
      <c r="E166" s="226" t="s">
        <v>19</v>
      </c>
      <c r="F166" s="227" t="s">
        <v>845</v>
      </c>
      <c r="G166" s="224"/>
      <c r="H166" s="226" t="s">
        <v>19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151</v>
      </c>
      <c r="AU166" s="233" t="s">
        <v>147</v>
      </c>
      <c r="AV166" s="13" t="s">
        <v>79</v>
      </c>
      <c r="AW166" s="13" t="s">
        <v>33</v>
      </c>
      <c r="AX166" s="13" t="s">
        <v>71</v>
      </c>
      <c r="AY166" s="233" t="s">
        <v>138</v>
      </c>
    </row>
    <row r="167" s="14" customFormat="1">
      <c r="A167" s="14"/>
      <c r="B167" s="234"/>
      <c r="C167" s="235"/>
      <c r="D167" s="225" t="s">
        <v>151</v>
      </c>
      <c r="E167" s="236" t="s">
        <v>19</v>
      </c>
      <c r="F167" s="237" t="s">
        <v>846</v>
      </c>
      <c r="G167" s="235"/>
      <c r="H167" s="238">
        <v>80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4" t="s">
        <v>151</v>
      </c>
      <c r="AU167" s="244" t="s">
        <v>147</v>
      </c>
      <c r="AV167" s="14" t="s">
        <v>147</v>
      </c>
      <c r="AW167" s="14" t="s">
        <v>33</v>
      </c>
      <c r="AX167" s="14" t="s">
        <v>79</v>
      </c>
      <c r="AY167" s="244" t="s">
        <v>138</v>
      </c>
    </row>
    <row r="168" s="2" customFormat="1" ht="16.5" customHeight="1">
      <c r="A168" s="39"/>
      <c r="B168" s="40"/>
      <c r="C168" s="256" t="s">
        <v>292</v>
      </c>
      <c r="D168" s="256" t="s">
        <v>258</v>
      </c>
      <c r="E168" s="257" t="s">
        <v>847</v>
      </c>
      <c r="F168" s="258" t="s">
        <v>848</v>
      </c>
      <c r="G168" s="259" t="s">
        <v>302</v>
      </c>
      <c r="H168" s="260">
        <v>80</v>
      </c>
      <c r="I168" s="261"/>
      <c r="J168" s="262">
        <f>ROUND(I168*H168,2)</f>
        <v>0</v>
      </c>
      <c r="K168" s="258" t="s">
        <v>748</v>
      </c>
      <c r="L168" s="263"/>
      <c r="M168" s="264" t="s">
        <v>19</v>
      </c>
      <c r="N168" s="265" t="s">
        <v>43</v>
      </c>
      <c r="O168" s="85"/>
      <c r="P168" s="214">
        <f>O168*H168</f>
        <v>0</v>
      </c>
      <c r="Q168" s="214">
        <v>0.00036000000000000002</v>
      </c>
      <c r="R168" s="214">
        <f>Q168*H168</f>
        <v>0.028800000000000003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351</v>
      </c>
      <c r="AT168" s="216" t="s">
        <v>258</v>
      </c>
      <c r="AU168" s="216" t="s">
        <v>147</v>
      </c>
      <c r="AY168" s="18" t="s">
        <v>138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147</v>
      </c>
      <c r="BK168" s="217">
        <f>ROUND(I168*H168,2)</f>
        <v>0</v>
      </c>
      <c r="BL168" s="18" t="s">
        <v>251</v>
      </c>
      <c r="BM168" s="216" t="s">
        <v>849</v>
      </c>
    </row>
    <row r="169" s="2" customFormat="1" ht="16.5" customHeight="1">
      <c r="A169" s="39"/>
      <c r="B169" s="40"/>
      <c r="C169" s="205" t="s">
        <v>299</v>
      </c>
      <c r="D169" s="205" t="s">
        <v>141</v>
      </c>
      <c r="E169" s="206" t="s">
        <v>850</v>
      </c>
      <c r="F169" s="207" t="s">
        <v>851</v>
      </c>
      <c r="G169" s="208" t="s">
        <v>302</v>
      </c>
      <c r="H169" s="209">
        <v>105</v>
      </c>
      <c r="I169" s="210"/>
      <c r="J169" s="211">
        <f>ROUND(I169*H169,2)</f>
        <v>0</v>
      </c>
      <c r="K169" s="207" t="s">
        <v>748</v>
      </c>
      <c r="L169" s="45"/>
      <c r="M169" s="212" t="s">
        <v>19</v>
      </c>
      <c r="N169" s="213" t="s">
        <v>43</v>
      </c>
      <c r="O169" s="85"/>
      <c r="P169" s="214">
        <f>O169*H169</f>
        <v>0</v>
      </c>
      <c r="Q169" s="214">
        <v>0.00042999999999999999</v>
      </c>
      <c r="R169" s="214">
        <f>Q169*H169</f>
        <v>0.045149999999999996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251</v>
      </c>
      <c r="AT169" s="216" t="s">
        <v>141</v>
      </c>
      <c r="AU169" s="216" t="s">
        <v>147</v>
      </c>
      <c r="AY169" s="18" t="s">
        <v>138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147</v>
      </c>
      <c r="BK169" s="217">
        <f>ROUND(I169*H169,2)</f>
        <v>0</v>
      </c>
      <c r="BL169" s="18" t="s">
        <v>251</v>
      </c>
      <c r="BM169" s="216" t="s">
        <v>852</v>
      </c>
    </row>
    <row r="170" s="2" customFormat="1">
      <c r="A170" s="39"/>
      <c r="B170" s="40"/>
      <c r="C170" s="41"/>
      <c r="D170" s="218" t="s">
        <v>149</v>
      </c>
      <c r="E170" s="41"/>
      <c r="F170" s="219" t="s">
        <v>853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149</v>
      </c>
      <c r="AU170" s="18" t="s">
        <v>147</v>
      </c>
    </row>
    <row r="171" s="13" customFormat="1">
      <c r="A171" s="13"/>
      <c r="B171" s="223"/>
      <c r="C171" s="224"/>
      <c r="D171" s="225" t="s">
        <v>151</v>
      </c>
      <c r="E171" s="226" t="s">
        <v>19</v>
      </c>
      <c r="F171" s="227" t="s">
        <v>845</v>
      </c>
      <c r="G171" s="224"/>
      <c r="H171" s="226" t="s">
        <v>19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151</v>
      </c>
      <c r="AU171" s="233" t="s">
        <v>147</v>
      </c>
      <c r="AV171" s="13" t="s">
        <v>79</v>
      </c>
      <c r="AW171" s="13" t="s">
        <v>33</v>
      </c>
      <c r="AX171" s="13" t="s">
        <v>71</v>
      </c>
      <c r="AY171" s="233" t="s">
        <v>138</v>
      </c>
    </row>
    <row r="172" s="14" customFormat="1">
      <c r="A172" s="14"/>
      <c r="B172" s="234"/>
      <c r="C172" s="235"/>
      <c r="D172" s="225" t="s">
        <v>151</v>
      </c>
      <c r="E172" s="236" t="s">
        <v>19</v>
      </c>
      <c r="F172" s="237" t="s">
        <v>854</v>
      </c>
      <c r="G172" s="235"/>
      <c r="H172" s="238">
        <v>105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151</v>
      </c>
      <c r="AU172" s="244" t="s">
        <v>147</v>
      </c>
      <c r="AV172" s="14" t="s">
        <v>147</v>
      </c>
      <c r="AW172" s="14" t="s">
        <v>33</v>
      </c>
      <c r="AX172" s="14" t="s">
        <v>79</v>
      </c>
      <c r="AY172" s="244" t="s">
        <v>138</v>
      </c>
    </row>
    <row r="173" s="2" customFormat="1" ht="16.5" customHeight="1">
      <c r="A173" s="39"/>
      <c r="B173" s="40"/>
      <c r="C173" s="256" t="s">
        <v>307</v>
      </c>
      <c r="D173" s="256" t="s">
        <v>258</v>
      </c>
      <c r="E173" s="257" t="s">
        <v>855</v>
      </c>
      <c r="F173" s="258" t="s">
        <v>856</v>
      </c>
      <c r="G173" s="259" t="s">
        <v>302</v>
      </c>
      <c r="H173" s="260">
        <v>105</v>
      </c>
      <c r="I173" s="261"/>
      <c r="J173" s="262">
        <f>ROUND(I173*H173,2)</f>
        <v>0</v>
      </c>
      <c r="K173" s="258" t="s">
        <v>748</v>
      </c>
      <c r="L173" s="263"/>
      <c r="M173" s="264" t="s">
        <v>19</v>
      </c>
      <c r="N173" s="265" t="s">
        <v>43</v>
      </c>
      <c r="O173" s="85"/>
      <c r="P173" s="214">
        <f>O173*H173</f>
        <v>0</v>
      </c>
      <c r="Q173" s="214">
        <v>0.00055999999999999995</v>
      </c>
      <c r="R173" s="214">
        <f>Q173*H173</f>
        <v>0.058799999999999998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351</v>
      </c>
      <c r="AT173" s="216" t="s">
        <v>258</v>
      </c>
      <c r="AU173" s="216" t="s">
        <v>147</v>
      </c>
      <c r="AY173" s="18" t="s">
        <v>138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147</v>
      </c>
      <c r="BK173" s="217">
        <f>ROUND(I173*H173,2)</f>
        <v>0</v>
      </c>
      <c r="BL173" s="18" t="s">
        <v>251</v>
      </c>
      <c r="BM173" s="216" t="s">
        <v>857</v>
      </c>
    </row>
    <row r="174" s="2" customFormat="1" ht="24.15" customHeight="1">
      <c r="A174" s="39"/>
      <c r="B174" s="40"/>
      <c r="C174" s="205" t="s">
        <v>313</v>
      </c>
      <c r="D174" s="205" t="s">
        <v>141</v>
      </c>
      <c r="E174" s="206" t="s">
        <v>858</v>
      </c>
      <c r="F174" s="207" t="s">
        <v>859</v>
      </c>
      <c r="G174" s="208" t="s">
        <v>860</v>
      </c>
      <c r="H174" s="209">
        <v>10</v>
      </c>
      <c r="I174" s="210"/>
      <c r="J174" s="211">
        <f>ROUND(I174*H174,2)</f>
        <v>0</v>
      </c>
      <c r="K174" s="207" t="s">
        <v>748</v>
      </c>
      <c r="L174" s="45"/>
      <c r="M174" s="212" t="s">
        <v>19</v>
      </c>
      <c r="N174" s="213" t="s">
        <v>43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251</v>
      </c>
      <c r="AT174" s="216" t="s">
        <v>141</v>
      </c>
      <c r="AU174" s="216" t="s">
        <v>147</v>
      </c>
      <c r="AY174" s="18" t="s">
        <v>138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147</v>
      </c>
      <c r="BK174" s="217">
        <f>ROUND(I174*H174,2)</f>
        <v>0</v>
      </c>
      <c r="BL174" s="18" t="s">
        <v>251</v>
      </c>
      <c r="BM174" s="216" t="s">
        <v>861</v>
      </c>
    </row>
    <row r="175" s="2" customFormat="1">
      <c r="A175" s="39"/>
      <c r="B175" s="40"/>
      <c r="C175" s="41"/>
      <c r="D175" s="218" t="s">
        <v>149</v>
      </c>
      <c r="E175" s="41"/>
      <c r="F175" s="219" t="s">
        <v>862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149</v>
      </c>
      <c r="AU175" s="18" t="s">
        <v>147</v>
      </c>
    </row>
    <row r="176" s="13" customFormat="1">
      <c r="A176" s="13"/>
      <c r="B176" s="223"/>
      <c r="C176" s="224"/>
      <c r="D176" s="225" t="s">
        <v>151</v>
      </c>
      <c r="E176" s="226" t="s">
        <v>19</v>
      </c>
      <c r="F176" s="227" t="s">
        <v>845</v>
      </c>
      <c r="G176" s="224"/>
      <c r="H176" s="226" t="s">
        <v>19</v>
      </c>
      <c r="I176" s="228"/>
      <c r="J176" s="224"/>
      <c r="K176" s="224"/>
      <c r="L176" s="229"/>
      <c r="M176" s="230"/>
      <c r="N176" s="231"/>
      <c r="O176" s="231"/>
      <c r="P176" s="231"/>
      <c r="Q176" s="231"/>
      <c r="R176" s="231"/>
      <c r="S176" s="231"/>
      <c r="T176" s="23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151</v>
      </c>
      <c r="AU176" s="233" t="s">
        <v>147</v>
      </c>
      <c r="AV176" s="13" t="s">
        <v>79</v>
      </c>
      <c r="AW176" s="13" t="s">
        <v>33</v>
      </c>
      <c r="AX176" s="13" t="s">
        <v>71</v>
      </c>
      <c r="AY176" s="233" t="s">
        <v>138</v>
      </c>
    </row>
    <row r="177" s="14" customFormat="1">
      <c r="A177" s="14"/>
      <c r="B177" s="234"/>
      <c r="C177" s="235"/>
      <c r="D177" s="225" t="s">
        <v>151</v>
      </c>
      <c r="E177" s="236" t="s">
        <v>19</v>
      </c>
      <c r="F177" s="237" t="s">
        <v>208</v>
      </c>
      <c r="G177" s="235"/>
      <c r="H177" s="238">
        <v>10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4" t="s">
        <v>151</v>
      </c>
      <c r="AU177" s="244" t="s">
        <v>147</v>
      </c>
      <c r="AV177" s="14" t="s">
        <v>147</v>
      </c>
      <c r="AW177" s="14" t="s">
        <v>33</v>
      </c>
      <c r="AX177" s="14" t="s">
        <v>79</v>
      </c>
      <c r="AY177" s="244" t="s">
        <v>138</v>
      </c>
    </row>
    <row r="178" s="2" customFormat="1" ht="24.15" customHeight="1">
      <c r="A178" s="39"/>
      <c r="B178" s="40"/>
      <c r="C178" s="205" t="s">
        <v>319</v>
      </c>
      <c r="D178" s="205" t="s">
        <v>141</v>
      </c>
      <c r="E178" s="206" t="s">
        <v>863</v>
      </c>
      <c r="F178" s="207" t="s">
        <v>864</v>
      </c>
      <c r="G178" s="208" t="s">
        <v>302</v>
      </c>
      <c r="H178" s="209">
        <v>40</v>
      </c>
      <c r="I178" s="210"/>
      <c r="J178" s="211">
        <f>ROUND(I178*H178,2)</f>
        <v>0</v>
      </c>
      <c r="K178" s="207" t="s">
        <v>748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5.0000000000000002E-05</v>
      </c>
      <c r="R178" s="214">
        <f>Q178*H178</f>
        <v>0.002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251</v>
      </c>
      <c r="AT178" s="216" t="s">
        <v>141</v>
      </c>
      <c r="AU178" s="216" t="s">
        <v>147</v>
      </c>
      <c r="AY178" s="18" t="s">
        <v>138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147</v>
      </c>
      <c r="BK178" s="217">
        <f>ROUND(I178*H178,2)</f>
        <v>0</v>
      </c>
      <c r="BL178" s="18" t="s">
        <v>251</v>
      </c>
      <c r="BM178" s="216" t="s">
        <v>865</v>
      </c>
    </row>
    <row r="179" s="2" customFormat="1">
      <c r="A179" s="39"/>
      <c r="B179" s="40"/>
      <c r="C179" s="41"/>
      <c r="D179" s="218" t="s">
        <v>149</v>
      </c>
      <c r="E179" s="41"/>
      <c r="F179" s="219" t="s">
        <v>866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149</v>
      </c>
      <c r="AU179" s="18" t="s">
        <v>147</v>
      </c>
    </row>
    <row r="180" s="13" customFormat="1">
      <c r="A180" s="13"/>
      <c r="B180" s="223"/>
      <c r="C180" s="224"/>
      <c r="D180" s="225" t="s">
        <v>151</v>
      </c>
      <c r="E180" s="226" t="s">
        <v>19</v>
      </c>
      <c r="F180" s="227" t="s">
        <v>845</v>
      </c>
      <c r="G180" s="224"/>
      <c r="H180" s="226" t="s">
        <v>19</v>
      </c>
      <c r="I180" s="228"/>
      <c r="J180" s="224"/>
      <c r="K180" s="224"/>
      <c r="L180" s="229"/>
      <c r="M180" s="230"/>
      <c r="N180" s="231"/>
      <c r="O180" s="231"/>
      <c r="P180" s="231"/>
      <c r="Q180" s="231"/>
      <c r="R180" s="231"/>
      <c r="S180" s="231"/>
      <c r="T180" s="23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151</v>
      </c>
      <c r="AU180" s="233" t="s">
        <v>147</v>
      </c>
      <c r="AV180" s="13" t="s">
        <v>79</v>
      </c>
      <c r="AW180" s="13" t="s">
        <v>33</v>
      </c>
      <c r="AX180" s="13" t="s">
        <v>71</v>
      </c>
      <c r="AY180" s="233" t="s">
        <v>138</v>
      </c>
    </row>
    <row r="181" s="14" customFormat="1">
      <c r="A181" s="14"/>
      <c r="B181" s="234"/>
      <c r="C181" s="235"/>
      <c r="D181" s="225" t="s">
        <v>151</v>
      </c>
      <c r="E181" s="236" t="s">
        <v>19</v>
      </c>
      <c r="F181" s="237" t="s">
        <v>867</v>
      </c>
      <c r="G181" s="235"/>
      <c r="H181" s="238">
        <v>40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151</v>
      </c>
      <c r="AU181" s="244" t="s">
        <v>147</v>
      </c>
      <c r="AV181" s="14" t="s">
        <v>147</v>
      </c>
      <c r="AW181" s="14" t="s">
        <v>33</v>
      </c>
      <c r="AX181" s="14" t="s">
        <v>79</v>
      </c>
      <c r="AY181" s="244" t="s">
        <v>138</v>
      </c>
    </row>
    <row r="182" s="2" customFormat="1" ht="33" customHeight="1">
      <c r="A182" s="39"/>
      <c r="B182" s="40"/>
      <c r="C182" s="205" t="s">
        <v>327</v>
      </c>
      <c r="D182" s="205" t="s">
        <v>141</v>
      </c>
      <c r="E182" s="206" t="s">
        <v>868</v>
      </c>
      <c r="F182" s="207" t="s">
        <v>869</v>
      </c>
      <c r="G182" s="208" t="s">
        <v>302</v>
      </c>
      <c r="H182" s="209">
        <v>52.5</v>
      </c>
      <c r="I182" s="210"/>
      <c r="J182" s="211">
        <f>ROUND(I182*H182,2)</f>
        <v>0</v>
      </c>
      <c r="K182" s="207" t="s">
        <v>748</v>
      </c>
      <c r="L182" s="45"/>
      <c r="M182" s="212" t="s">
        <v>19</v>
      </c>
      <c r="N182" s="213" t="s">
        <v>43</v>
      </c>
      <c r="O182" s="85"/>
      <c r="P182" s="214">
        <f>O182*H182</f>
        <v>0</v>
      </c>
      <c r="Q182" s="214">
        <v>6.9999999999999994E-05</v>
      </c>
      <c r="R182" s="214">
        <f>Q182*H182</f>
        <v>0.0036749999999999999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251</v>
      </c>
      <c r="AT182" s="216" t="s">
        <v>141</v>
      </c>
      <c r="AU182" s="216" t="s">
        <v>147</v>
      </c>
      <c r="AY182" s="18" t="s">
        <v>138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147</v>
      </c>
      <c r="BK182" s="217">
        <f>ROUND(I182*H182,2)</f>
        <v>0</v>
      </c>
      <c r="BL182" s="18" t="s">
        <v>251</v>
      </c>
      <c r="BM182" s="216" t="s">
        <v>870</v>
      </c>
    </row>
    <row r="183" s="2" customFormat="1">
      <c r="A183" s="39"/>
      <c r="B183" s="40"/>
      <c r="C183" s="41"/>
      <c r="D183" s="218" t="s">
        <v>149</v>
      </c>
      <c r="E183" s="41"/>
      <c r="F183" s="219" t="s">
        <v>871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149</v>
      </c>
      <c r="AU183" s="18" t="s">
        <v>147</v>
      </c>
    </row>
    <row r="184" s="13" customFormat="1">
      <c r="A184" s="13"/>
      <c r="B184" s="223"/>
      <c r="C184" s="224"/>
      <c r="D184" s="225" t="s">
        <v>151</v>
      </c>
      <c r="E184" s="226" t="s">
        <v>19</v>
      </c>
      <c r="F184" s="227" t="s">
        <v>845</v>
      </c>
      <c r="G184" s="224"/>
      <c r="H184" s="226" t="s">
        <v>19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151</v>
      </c>
      <c r="AU184" s="233" t="s">
        <v>147</v>
      </c>
      <c r="AV184" s="13" t="s">
        <v>79</v>
      </c>
      <c r="AW184" s="13" t="s">
        <v>33</v>
      </c>
      <c r="AX184" s="13" t="s">
        <v>71</v>
      </c>
      <c r="AY184" s="233" t="s">
        <v>138</v>
      </c>
    </row>
    <row r="185" s="14" customFormat="1">
      <c r="A185" s="14"/>
      <c r="B185" s="234"/>
      <c r="C185" s="235"/>
      <c r="D185" s="225" t="s">
        <v>151</v>
      </c>
      <c r="E185" s="236" t="s">
        <v>19</v>
      </c>
      <c r="F185" s="237" t="s">
        <v>872</v>
      </c>
      <c r="G185" s="235"/>
      <c r="H185" s="238">
        <v>52.5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4" t="s">
        <v>151</v>
      </c>
      <c r="AU185" s="244" t="s">
        <v>147</v>
      </c>
      <c r="AV185" s="14" t="s">
        <v>147</v>
      </c>
      <c r="AW185" s="14" t="s">
        <v>33</v>
      </c>
      <c r="AX185" s="14" t="s">
        <v>79</v>
      </c>
      <c r="AY185" s="244" t="s">
        <v>138</v>
      </c>
    </row>
    <row r="186" s="2" customFormat="1" ht="33" customHeight="1">
      <c r="A186" s="39"/>
      <c r="B186" s="40"/>
      <c r="C186" s="205" t="s">
        <v>333</v>
      </c>
      <c r="D186" s="205" t="s">
        <v>141</v>
      </c>
      <c r="E186" s="206" t="s">
        <v>873</v>
      </c>
      <c r="F186" s="207" t="s">
        <v>874</v>
      </c>
      <c r="G186" s="208" t="s">
        <v>302</v>
      </c>
      <c r="H186" s="209">
        <v>40</v>
      </c>
      <c r="I186" s="210"/>
      <c r="J186" s="211">
        <f>ROUND(I186*H186,2)</f>
        <v>0</v>
      </c>
      <c r="K186" s="207" t="s">
        <v>748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0.00020000000000000001</v>
      </c>
      <c r="R186" s="214">
        <f>Q186*H186</f>
        <v>0.0080000000000000002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251</v>
      </c>
      <c r="AT186" s="216" t="s">
        <v>141</v>
      </c>
      <c r="AU186" s="216" t="s">
        <v>147</v>
      </c>
      <c r="AY186" s="18" t="s">
        <v>138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147</v>
      </c>
      <c r="BK186" s="217">
        <f>ROUND(I186*H186,2)</f>
        <v>0</v>
      </c>
      <c r="BL186" s="18" t="s">
        <v>251</v>
      </c>
      <c r="BM186" s="216" t="s">
        <v>875</v>
      </c>
    </row>
    <row r="187" s="2" customFormat="1">
      <c r="A187" s="39"/>
      <c r="B187" s="40"/>
      <c r="C187" s="41"/>
      <c r="D187" s="218" t="s">
        <v>149</v>
      </c>
      <c r="E187" s="41"/>
      <c r="F187" s="219" t="s">
        <v>876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149</v>
      </c>
      <c r="AU187" s="18" t="s">
        <v>147</v>
      </c>
    </row>
    <row r="188" s="13" customFormat="1">
      <c r="A188" s="13"/>
      <c r="B188" s="223"/>
      <c r="C188" s="224"/>
      <c r="D188" s="225" t="s">
        <v>151</v>
      </c>
      <c r="E188" s="226" t="s">
        <v>19</v>
      </c>
      <c r="F188" s="227" t="s">
        <v>845</v>
      </c>
      <c r="G188" s="224"/>
      <c r="H188" s="226" t="s">
        <v>19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3" t="s">
        <v>151</v>
      </c>
      <c r="AU188" s="233" t="s">
        <v>147</v>
      </c>
      <c r="AV188" s="13" t="s">
        <v>79</v>
      </c>
      <c r="AW188" s="13" t="s">
        <v>33</v>
      </c>
      <c r="AX188" s="13" t="s">
        <v>71</v>
      </c>
      <c r="AY188" s="233" t="s">
        <v>138</v>
      </c>
    </row>
    <row r="189" s="14" customFormat="1">
      <c r="A189" s="14"/>
      <c r="B189" s="234"/>
      <c r="C189" s="235"/>
      <c r="D189" s="225" t="s">
        <v>151</v>
      </c>
      <c r="E189" s="236" t="s">
        <v>19</v>
      </c>
      <c r="F189" s="237" t="s">
        <v>867</v>
      </c>
      <c r="G189" s="235"/>
      <c r="H189" s="238">
        <v>40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4" t="s">
        <v>151</v>
      </c>
      <c r="AU189" s="244" t="s">
        <v>147</v>
      </c>
      <c r="AV189" s="14" t="s">
        <v>147</v>
      </c>
      <c r="AW189" s="14" t="s">
        <v>33</v>
      </c>
      <c r="AX189" s="14" t="s">
        <v>79</v>
      </c>
      <c r="AY189" s="244" t="s">
        <v>138</v>
      </c>
    </row>
    <row r="190" s="2" customFormat="1" ht="33" customHeight="1">
      <c r="A190" s="39"/>
      <c r="B190" s="40"/>
      <c r="C190" s="205" t="s">
        <v>338</v>
      </c>
      <c r="D190" s="205" t="s">
        <v>141</v>
      </c>
      <c r="E190" s="206" t="s">
        <v>877</v>
      </c>
      <c r="F190" s="207" t="s">
        <v>878</v>
      </c>
      <c r="G190" s="208" t="s">
        <v>302</v>
      </c>
      <c r="H190" s="209">
        <v>52.5</v>
      </c>
      <c r="I190" s="210"/>
      <c r="J190" s="211">
        <f>ROUND(I190*H190,2)</f>
        <v>0</v>
      </c>
      <c r="K190" s="207" t="s">
        <v>748</v>
      </c>
      <c r="L190" s="45"/>
      <c r="M190" s="212" t="s">
        <v>19</v>
      </c>
      <c r="N190" s="213" t="s">
        <v>43</v>
      </c>
      <c r="O190" s="85"/>
      <c r="P190" s="214">
        <f>O190*H190</f>
        <v>0</v>
      </c>
      <c r="Q190" s="214">
        <v>0.00024000000000000001</v>
      </c>
      <c r="R190" s="214">
        <f>Q190*H190</f>
        <v>0.0126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251</v>
      </c>
      <c r="AT190" s="216" t="s">
        <v>141</v>
      </c>
      <c r="AU190" s="216" t="s">
        <v>147</v>
      </c>
      <c r="AY190" s="18" t="s">
        <v>138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147</v>
      </c>
      <c r="BK190" s="217">
        <f>ROUND(I190*H190,2)</f>
        <v>0</v>
      </c>
      <c r="BL190" s="18" t="s">
        <v>251</v>
      </c>
      <c r="BM190" s="216" t="s">
        <v>879</v>
      </c>
    </row>
    <row r="191" s="2" customFormat="1">
      <c r="A191" s="39"/>
      <c r="B191" s="40"/>
      <c r="C191" s="41"/>
      <c r="D191" s="218" t="s">
        <v>149</v>
      </c>
      <c r="E191" s="41"/>
      <c r="F191" s="219" t="s">
        <v>880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149</v>
      </c>
      <c r="AU191" s="18" t="s">
        <v>147</v>
      </c>
    </row>
    <row r="192" s="13" customFormat="1">
      <c r="A192" s="13"/>
      <c r="B192" s="223"/>
      <c r="C192" s="224"/>
      <c r="D192" s="225" t="s">
        <v>151</v>
      </c>
      <c r="E192" s="226" t="s">
        <v>19</v>
      </c>
      <c r="F192" s="227" t="s">
        <v>845</v>
      </c>
      <c r="G192" s="224"/>
      <c r="H192" s="226" t="s">
        <v>19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3" t="s">
        <v>151</v>
      </c>
      <c r="AU192" s="233" t="s">
        <v>147</v>
      </c>
      <c r="AV192" s="13" t="s">
        <v>79</v>
      </c>
      <c r="AW192" s="13" t="s">
        <v>33</v>
      </c>
      <c r="AX192" s="13" t="s">
        <v>71</v>
      </c>
      <c r="AY192" s="233" t="s">
        <v>138</v>
      </c>
    </row>
    <row r="193" s="14" customFormat="1">
      <c r="A193" s="14"/>
      <c r="B193" s="234"/>
      <c r="C193" s="235"/>
      <c r="D193" s="225" t="s">
        <v>151</v>
      </c>
      <c r="E193" s="236" t="s">
        <v>19</v>
      </c>
      <c r="F193" s="237" t="s">
        <v>872</v>
      </c>
      <c r="G193" s="235"/>
      <c r="H193" s="238">
        <v>52.5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4" t="s">
        <v>151</v>
      </c>
      <c r="AU193" s="244" t="s">
        <v>147</v>
      </c>
      <c r="AV193" s="14" t="s">
        <v>147</v>
      </c>
      <c r="AW193" s="14" t="s">
        <v>33</v>
      </c>
      <c r="AX193" s="14" t="s">
        <v>79</v>
      </c>
      <c r="AY193" s="244" t="s">
        <v>138</v>
      </c>
    </row>
    <row r="194" s="2" customFormat="1" ht="16.5" customHeight="1">
      <c r="A194" s="39"/>
      <c r="B194" s="40"/>
      <c r="C194" s="205" t="s">
        <v>344</v>
      </c>
      <c r="D194" s="205" t="s">
        <v>141</v>
      </c>
      <c r="E194" s="206" t="s">
        <v>881</v>
      </c>
      <c r="F194" s="207" t="s">
        <v>882</v>
      </c>
      <c r="G194" s="208" t="s">
        <v>226</v>
      </c>
      <c r="H194" s="209">
        <v>45</v>
      </c>
      <c r="I194" s="210"/>
      <c r="J194" s="211">
        <f>ROUND(I194*H194,2)</f>
        <v>0</v>
      </c>
      <c r="K194" s="207" t="s">
        <v>748</v>
      </c>
      <c r="L194" s="45"/>
      <c r="M194" s="212" t="s">
        <v>19</v>
      </c>
      <c r="N194" s="213" t="s">
        <v>43</v>
      </c>
      <c r="O194" s="85"/>
      <c r="P194" s="214">
        <f>O194*H194</f>
        <v>0</v>
      </c>
      <c r="Q194" s="214">
        <v>0.00012999999999999999</v>
      </c>
      <c r="R194" s="214">
        <f>Q194*H194</f>
        <v>0.0058499999999999993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251</v>
      </c>
      <c r="AT194" s="216" t="s">
        <v>141</v>
      </c>
      <c r="AU194" s="216" t="s">
        <v>147</v>
      </c>
      <c r="AY194" s="18" t="s">
        <v>138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147</v>
      </c>
      <c r="BK194" s="217">
        <f>ROUND(I194*H194,2)</f>
        <v>0</v>
      </c>
      <c r="BL194" s="18" t="s">
        <v>251</v>
      </c>
      <c r="BM194" s="216" t="s">
        <v>883</v>
      </c>
    </row>
    <row r="195" s="2" customFormat="1">
      <c r="A195" s="39"/>
      <c r="B195" s="40"/>
      <c r="C195" s="41"/>
      <c r="D195" s="218" t="s">
        <v>149</v>
      </c>
      <c r="E195" s="41"/>
      <c r="F195" s="219" t="s">
        <v>884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149</v>
      </c>
      <c r="AU195" s="18" t="s">
        <v>147</v>
      </c>
    </row>
    <row r="196" s="13" customFormat="1">
      <c r="A196" s="13"/>
      <c r="B196" s="223"/>
      <c r="C196" s="224"/>
      <c r="D196" s="225" t="s">
        <v>151</v>
      </c>
      <c r="E196" s="226" t="s">
        <v>19</v>
      </c>
      <c r="F196" s="227" t="s">
        <v>845</v>
      </c>
      <c r="G196" s="224"/>
      <c r="H196" s="226" t="s">
        <v>19</v>
      </c>
      <c r="I196" s="228"/>
      <c r="J196" s="224"/>
      <c r="K196" s="224"/>
      <c r="L196" s="229"/>
      <c r="M196" s="230"/>
      <c r="N196" s="231"/>
      <c r="O196" s="231"/>
      <c r="P196" s="231"/>
      <c r="Q196" s="231"/>
      <c r="R196" s="231"/>
      <c r="S196" s="231"/>
      <c r="T196" s="23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3" t="s">
        <v>151</v>
      </c>
      <c r="AU196" s="233" t="s">
        <v>147</v>
      </c>
      <c r="AV196" s="13" t="s">
        <v>79</v>
      </c>
      <c r="AW196" s="13" t="s">
        <v>33</v>
      </c>
      <c r="AX196" s="13" t="s">
        <v>71</v>
      </c>
      <c r="AY196" s="233" t="s">
        <v>138</v>
      </c>
    </row>
    <row r="197" s="14" customFormat="1">
      <c r="A197" s="14"/>
      <c r="B197" s="234"/>
      <c r="C197" s="235"/>
      <c r="D197" s="225" t="s">
        <v>151</v>
      </c>
      <c r="E197" s="236" t="s">
        <v>19</v>
      </c>
      <c r="F197" s="237" t="s">
        <v>804</v>
      </c>
      <c r="G197" s="235"/>
      <c r="H197" s="238">
        <v>12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4" t="s">
        <v>151</v>
      </c>
      <c r="AU197" s="244" t="s">
        <v>147</v>
      </c>
      <c r="AV197" s="14" t="s">
        <v>147</v>
      </c>
      <c r="AW197" s="14" t="s">
        <v>33</v>
      </c>
      <c r="AX197" s="14" t="s">
        <v>71</v>
      </c>
      <c r="AY197" s="244" t="s">
        <v>138</v>
      </c>
    </row>
    <row r="198" s="14" customFormat="1">
      <c r="A198" s="14"/>
      <c r="B198" s="234"/>
      <c r="C198" s="235"/>
      <c r="D198" s="225" t="s">
        <v>151</v>
      </c>
      <c r="E198" s="236" t="s">
        <v>19</v>
      </c>
      <c r="F198" s="237" t="s">
        <v>177</v>
      </c>
      <c r="G198" s="235"/>
      <c r="H198" s="238">
        <v>5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4" t="s">
        <v>151</v>
      </c>
      <c r="AU198" s="244" t="s">
        <v>147</v>
      </c>
      <c r="AV198" s="14" t="s">
        <v>147</v>
      </c>
      <c r="AW198" s="14" t="s">
        <v>33</v>
      </c>
      <c r="AX198" s="14" t="s">
        <v>71</v>
      </c>
      <c r="AY198" s="244" t="s">
        <v>138</v>
      </c>
    </row>
    <row r="199" s="14" customFormat="1">
      <c r="A199" s="14"/>
      <c r="B199" s="234"/>
      <c r="C199" s="235"/>
      <c r="D199" s="225" t="s">
        <v>151</v>
      </c>
      <c r="E199" s="236" t="s">
        <v>19</v>
      </c>
      <c r="F199" s="237" t="s">
        <v>155</v>
      </c>
      <c r="G199" s="235"/>
      <c r="H199" s="238">
        <v>14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151</v>
      </c>
      <c r="AU199" s="244" t="s">
        <v>147</v>
      </c>
      <c r="AV199" s="14" t="s">
        <v>147</v>
      </c>
      <c r="AW199" s="14" t="s">
        <v>33</v>
      </c>
      <c r="AX199" s="14" t="s">
        <v>71</v>
      </c>
      <c r="AY199" s="244" t="s">
        <v>138</v>
      </c>
    </row>
    <row r="200" s="14" customFormat="1">
      <c r="A200" s="14"/>
      <c r="B200" s="234"/>
      <c r="C200" s="235"/>
      <c r="D200" s="225" t="s">
        <v>151</v>
      </c>
      <c r="E200" s="236" t="s">
        <v>19</v>
      </c>
      <c r="F200" s="237" t="s">
        <v>155</v>
      </c>
      <c r="G200" s="235"/>
      <c r="H200" s="238">
        <v>14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4" t="s">
        <v>151</v>
      </c>
      <c r="AU200" s="244" t="s">
        <v>147</v>
      </c>
      <c r="AV200" s="14" t="s">
        <v>147</v>
      </c>
      <c r="AW200" s="14" t="s">
        <v>33</v>
      </c>
      <c r="AX200" s="14" t="s">
        <v>71</v>
      </c>
      <c r="AY200" s="244" t="s">
        <v>138</v>
      </c>
    </row>
    <row r="201" s="15" customFormat="1">
      <c r="A201" s="15"/>
      <c r="B201" s="245"/>
      <c r="C201" s="246"/>
      <c r="D201" s="225" t="s">
        <v>151</v>
      </c>
      <c r="E201" s="247" t="s">
        <v>19</v>
      </c>
      <c r="F201" s="248" t="s">
        <v>156</v>
      </c>
      <c r="G201" s="246"/>
      <c r="H201" s="249">
        <v>45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5" t="s">
        <v>151</v>
      </c>
      <c r="AU201" s="255" t="s">
        <v>147</v>
      </c>
      <c r="AV201" s="15" t="s">
        <v>146</v>
      </c>
      <c r="AW201" s="15" t="s">
        <v>33</v>
      </c>
      <c r="AX201" s="15" t="s">
        <v>79</v>
      </c>
      <c r="AY201" s="255" t="s">
        <v>138</v>
      </c>
    </row>
    <row r="202" s="2" customFormat="1" ht="16.5" customHeight="1">
      <c r="A202" s="39"/>
      <c r="B202" s="40"/>
      <c r="C202" s="205" t="s">
        <v>351</v>
      </c>
      <c r="D202" s="205" t="s">
        <v>141</v>
      </c>
      <c r="E202" s="206" t="s">
        <v>885</v>
      </c>
      <c r="F202" s="207" t="s">
        <v>886</v>
      </c>
      <c r="G202" s="208" t="s">
        <v>887</v>
      </c>
      <c r="H202" s="209">
        <v>7</v>
      </c>
      <c r="I202" s="210"/>
      <c r="J202" s="211">
        <f>ROUND(I202*H202,2)</f>
        <v>0</v>
      </c>
      <c r="K202" s="207" t="s">
        <v>748</v>
      </c>
      <c r="L202" s="45"/>
      <c r="M202" s="212" t="s">
        <v>19</v>
      </c>
      <c r="N202" s="213" t="s">
        <v>43</v>
      </c>
      <c r="O202" s="85"/>
      <c r="P202" s="214">
        <f>O202*H202</f>
        <v>0</v>
      </c>
      <c r="Q202" s="214">
        <v>0.00025000000000000001</v>
      </c>
      <c r="R202" s="214">
        <f>Q202*H202</f>
        <v>0.00175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251</v>
      </c>
      <c r="AT202" s="216" t="s">
        <v>141</v>
      </c>
      <c r="AU202" s="216" t="s">
        <v>147</v>
      </c>
      <c r="AY202" s="18" t="s">
        <v>138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147</v>
      </c>
      <c r="BK202" s="217">
        <f>ROUND(I202*H202,2)</f>
        <v>0</v>
      </c>
      <c r="BL202" s="18" t="s">
        <v>251</v>
      </c>
      <c r="BM202" s="216" t="s">
        <v>888</v>
      </c>
    </row>
    <row r="203" s="2" customFormat="1">
      <c r="A203" s="39"/>
      <c r="B203" s="40"/>
      <c r="C203" s="41"/>
      <c r="D203" s="218" t="s">
        <v>149</v>
      </c>
      <c r="E203" s="41"/>
      <c r="F203" s="219" t="s">
        <v>889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149</v>
      </c>
      <c r="AU203" s="18" t="s">
        <v>147</v>
      </c>
    </row>
    <row r="204" s="13" customFormat="1">
      <c r="A204" s="13"/>
      <c r="B204" s="223"/>
      <c r="C204" s="224"/>
      <c r="D204" s="225" t="s">
        <v>151</v>
      </c>
      <c r="E204" s="226" t="s">
        <v>19</v>
      </c>
      <c r="F204" s="227" t="s">
        <v>845</v>
      </c>
      <c r="G204" s="224"/>
      <c r="H204" s="226" t="s">
        <v>19</v>
      </c>
      <c r="I204" s="228"/>
      <c r="J204" s="224"/>
      <c r="K204" s="224"/>
      <c r="L204" s="229"/>
      <c r="M204" s="230"/>
      <c r="N204" s="231"/>
      <c r="O204" s="231"/>
      <c r="P204" s="231"/>
      <c r="Q204" s="231"/>
      <c r="R204" s="231"/>
      <c r="S204" s="231"/>
      <c r="T204" s="23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3" t="s">
        <v>151</v>
      </c>
      <c r="AU204" s="233" t="s">
        <v>147</v>
      </c>
      <c r="AV204" s="13" t="s">
        <v>79</v>
      </c>
      <c r="AW204" s="13" t="s">
        <v>33</v>
      </c>
      <c r="AX204" s="13" t="s">
        <v>71</v>
      </c>
      <c r="AY204" s="233" t="s">
        <v>138</v>
      </c>
    </row>
    <row r="205" s="14" customFormat="1">
      <c r="A205" s="14"/>
      <c r="B205" s="234"/>
      <c r="C205" s="235"/>
      <c r="D205" s="225" t="s">
        <v>151</v>
      </c>
      <c r="E205" s="236" t="s">
        <v>19</v>
      </c>
      <c r="F205" s="237" t="s">
        <v>188</v>
      </c>
      <c r="G205" s="235"/>
      <c r="H205" s="238">
        <v>7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4" t="s">
        <v>151</v>
      </c>
      <c r="AU205" s="244" t="s">
        <v>147</v>
      </c>
      <c r="AV205" s="14" t="s">
        <v>147</v>
      </c>
      <c r="AW205" s="14" t="s">
        <v>33</v>
      </c>
      <c r="AX205" s="14" t="s">
        <v>79</v>
      </c>
      <c r="AY205" s="244" t="s">
        <v>138</v>
      </c>
    </row>
    <row r="206" s="2" customFormat="1" ht="16.5" customHeight="1">
      <c r="A206" s="39"/>
      <c r="B206" s="40"/>
      <c r="C206" s="205" t="s">
        <v>356</v>
      </c>
      <c r="D206" s="205" t="s">
        <v>141</v>
      </c>
      <c r="E206" s="206" t="s">
        <v>890</v>
      </c>
      <c r="F206" s="207" t="s">
        <v>891</v>
      </c>
      <c r="G206" s="208" t="s">
        <v>226</v>
      </c>
      <c r="H206" s="209">
        <v>24</v>
      </c>
      <c r="I206" s="210"/>
      <c r="J206" s="211">
        <f>ROUND(I206*H206,2)</f>
        <v>0</v>
      </c>
      <c r="K206" s="207" t="s">
        <v>748</v>
      </c>
      <c r="L206" s="45"/>
      <c r="M206" s="212" t="s">
        <v>19</v>
      </c>
      <c r="N206" s="213" t="s">
        <v>43</v>
      </c>
      <c r="O206" s="85"/>
      <c r="P206" s="214">
        <f>O206*H206</f>
        <v>0</v>
      </c>
      <c r="Q206" s="214">
        <v>0.00097000000000000005</v>
      </c>
      <c r="R206" s="214">
        <f>Q206*H206</f>
        <v>0.023280000000000002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251</v>
      </c>
      <c r="AT206" s="216" t="s">
        <v>141</v>
      </c>
      <c r="AU206" s="216" t="s">
        <v>147</v>
      </c>
      <c r="AY206" s="18" t="s">
        <v>138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147</v>
      </c>
      <c r="BK206" s="217">
        <f>ROUND(I206*H206,2)</f>
        <v>0</v>
      </c>
      <c r="BL206" s="18" t="s">
        <v>251</v>
      </c>
      <c r="BM206" s="216" t="s">
        <v>892</v>
      </c>
    </row>
    <row r="207" s="2" customFormat="1">
      <c r="A207" s="39"/>
      <c r="B207" s="40"/>
      <c r="C207" s="41"/>
      <c r="D207" s="218" t="s">
        <v>149</v>
      </c>
      <c r="E207" s="41"/>
      <c r="F207" s="219" t="s">
        <v>893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149</v>
      </c>
      <c r="AU207" s="18" t="s">
        <v>147</v>
      </c>
    </row>
    <row r="208" s="13" customFormat="1">
      <c r="A208" s="13"/>
      <c r="B208" s="223"/>
      <c r="C208" s="224"/>
      <c r="D208" s="225" t="s">
        <v>151</v>
      </c>
      <c r="E208" s="226" t="s">
        <v>19</v>
      </c>
      <c r="F208" s="227" t="s">
        <v>845</v>
      </c>
      <c r="G208" s="224"/>
      <c r="H208" s="226" t="s">
        <v>19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151</v>
      </c>
      <c r="AU208" s="233" t="s">
        <v>147</v>
      </c>
      <c r="AV208" s="13" t="s">
        <v>79</v>
      </c>
      <c r="AW208" s="13" t="s">
        <v>33</v>
      </c>
      <c r="AX208" s="13" t="s">
        <v>71</v>
      </c>
      <c r="AY208" s="233" t="s">
        <v>138</v>
      </c>
    </row>
    <row r="209" s="14" customFormat="1">
      <c r="A209" s="14"/>
      <c r="B209" s="234"/>
      <c r="C209" s="235"/>
      <c r="D209" s="225" t="s">
        <v>151</v>
      </c>
      <c r="E209" s="236" t="s">
        <v>19</v>
      </c>
      <c r="F209" s="237" t="s">
        <v>894</v>
      </c>
      <c r="G209" s="235"/>
      <c r="H209" s="238">
        <v>24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4" t="s">
        <v>151</v>
      </c>
      <c r="AU209" s="244" t="s">
        <v>147</v>
      </c>
      <c r="AV209" s="14" t="s">
        <v>147</v>
      </c>
      <c r="AW209" s="14" t="s">
        <v>33</v>
      </c>
      <c r="AX209" s="14" t="s">
        <v>79</v>
      </c>
      <c r="AY209" s="244" t="s">
        <v>138</v>
      </c>
    </row>
    <row r="210" s="2" customFormat="1" ht="21.75" customHeight="1">
      <c r="A210" s="39"/>
      <c r="B210" s="40"/>
      <c r="C210" s="205" t="s">
        <v>361</v>
      </c>
      <c r="D210" s="205" t="s">
        <v>141</v>
      </c>
      <c r="E210" s="206" t="s">
        <v>895</v>
      </c>
      <c r="F210" s="207" t="s">
        <v>896</v>
      </c>
      <c r="G210" s="208" t="s">
        <v>302</v>
      </c>
      <c r="H210" s="209">
        <v>200</v>
      </c>
      <c r="I210" s="210"/>
      <c r="J210" s="211">
        <f>ROUND(I210*H210,2)</f>
        <v>0</v>
      </c>
      <c r="K210" s="207" t="s">
        <v>748</v>
      </c>
      <c r="L210" s="45"/>
      <c r="M210" s="212" t="s">
        <v>19</v>
      </c>
      <c r="N210" s="213" t="s">
        <v>43</v>
      </c>
      <c r="O210" s="85"/>
      <c r="P210" s="214">
        <f>O210*H210</f>
        <v>0</v>
      </c>
      <c r="Q210" s="214">
        <v>1.0000000000000001E-05</v>
      </c>
      <c r="R210" s="214">
        <f>Q210*H210</f>
        <v>0.002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251</v>
      </c>
      <c r="AT210" s="216" t="s">
        <v>141</v>
      </c>
      <c r="AU210" s="216" t="s">
        <v>147</v>
      </c>
      <c r="AY210" s="18" t="s">
        <v>138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147</v>
      </c>
      <c r="BK210" s="217">
        <f>ROUND(I210*H210,2)</f>
        <v>0</v>
      </c>
      <c r="BL210" s="18" t="s">
        <v>251</v>
      </c>
      <c r="BM210" s="216" t="s">
        <v>897</v>
      </c>
    </row>
    <row r="211" s="2" customFormat="1">
      <c r="A211" s="39"/>
      <c r="B211" s="40"/>
      <c r="C211" s="41"/>
      <c r="D211" s="218" t="s">
        <v>149</v>
      </c>
      <c r="E211" s="41"/>
      <c r="F211" s="219" t="s">
        <v>898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149</v>
      </c>
      <c r="AU211" s="18" t="s">
        <v>147</v>
      </c>
    </row>
    <row r="212" s="13" customFormat="1">
      <c r="A212" s="13"/>
      <c r="B212" s="223"/>
      <c r="C212" s="224"/>
      <c r="D212" s="225" t="s">
        <v>151</v>
      </c>
      <c r="E212" s="226" t="s">
        <v>19</v>
      </c>
      <c r="F212" s="227" t="s">
        <v>845</v>
      </c>
      <c r="G212" s="224"/>
      <c r="H212" s="226" t="s">
        <v>19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151</v>
      </c>
      <c r="AU212" s="233" t="s">
        <v>147</v>
      </c>
      <c r="AV212" s="13" t="s">
        <v>79</v>
      </c>
      <c r="AW212" s="13" t="s">
        <v>33</v>
      </c>
      <c r="AX212" s="13" t="s">
        <v>71</v>
      </c>
      <c r="AY212" s="233" t="s">
        <v>138</v>
      </c>
    </row>
    <row r="213" s="14" customFormat="1">
      <c r="A213" s="14"/>
      <c r="B213" s="234"/>
      <c r="C213" s="235"/>
      <c r="D213" s="225" t="s">
        <v>151</v>
      </c>
      <c r="E213" s="236" t="s">
        <v>19</v>
      </c>
      <c r="F213" s="237" t="s">
        <v>899</v>
      </c>
      <c r="G213" s="235"/>
      <c r="H213" s="238">
        <v>200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4" t="s">
        <v>151</v>
      </c>
      <c r="AU213" s="244" t="s">
        <v>147</v>
      </c>
      <c r="AV213" s="14" t="s">
        <v>147</v>
      </c>
      <c r="AW213" s="14" t="s">
        <v>33</v>
      </c>
      <c r="AX213" s="14" t="s">
        <v>79</v>
      </c>
      <c r="AY213" s="244" t="s">
        <v>138</v>
      </c>
    </row>
    <row r="214" s="2" customFormat="1" ht="24.15" customHeight="1">
      <c r="A214" s="39"/>
      <c r="B214" s="40"/>
      <c r="C214" s="205" t="s">
        <v>366</v>
      </c>
      <c r="D214" s="205" t="s">
        <v>141</v>
      </c>
      <c r="E214" s="206" t="s">
        <v>900</v>
      </c>
      <c r="F214" s="207" t="s">
        <v>901</v>
      </c>
      <c r="G214" s="208" t="s">
        <v>330</v>
      </c>
      <c r="H214" s="209">
        <v>0.219</v>
      </c>
      <c r="I214" s="210"/>
      <c r="J214" s="211">
        <f>ROUND(I214*H214,2)</f>
        <v>0</v>
      </c>
      <c r="K214" s="207" t="s">
        <v>748</v>
      </c>
      <c r="L214" s="45"/>
      <c r="M214" s="212" t="s">
        <v>19</v>
      </c>
      <c r="N214" s="213" t="s">
        <v>43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251</v>
      </c>
      <c r="AT214" s="216" t="s">
        <v>141</v>
      </c>
      <c r="AU214" s="216" t="s">
        <v>147</v>
      </c>
      <c r="AY214" s="18" t="s">
        <v>138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147</v>
      </c>
      <c r="BK214" s="217">
        <f>ROUND(I214*H214,2)</f>
        <v>0</v>
      </c>
      <c r="BL214" s="18" t="s">
        <v>251</v>
      </c>
      <c r="BM214" s="216" t="s">
        <v>902</v>
      </c>
    </row>
    <row r="215" s="2" customFormat="1">
      <c r="A215" s="39"/>
      <c r="B215" s="40"/>
      <c r="C215" s="41"/>
      <c r="D215" s="218" t="s">
        <v>149</v>
      </c>
      <c r="E215" s="41"/>
      <c r="F215" s="219" t="s">
        <v>903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149</v>
      </c>
      <c r="AU215" s="18" t="s">
        <v>147</v>
      </c>
    </row>
    <row r="216" s="2" customFormat="1" ht="24.15" customHeight="1">
      <c r="A216" s="39"/>
      <c r="B216" s="40"/>
      <c r="C216" s="205" t="s">
        <v>376</v>
      </c>
      <c r="D216" s="205" t="s">
        <v>141</v>
      </c>
      <c r="E216" s="206" t="s">
        <v>904</v>
      </c>
      <c r="F216" s="207" t="s">
        <v>905</v>
      </c>
      <c r="G216" s="208" t="s">
        <v>330</v>
      </c>
      <c r="H216" s="209">
        <v>0.219</v>
      </c>
      <c r="I216" s="210"/>
      <c r="J216" s="211">
        <f>ROUND(I216*H216,2)</f>
        <v>0</v>
      </c>
      <c r="K216" s="207" t="s">
        <v>748</v>
      </c>
      <c r="L216" s="45"/>
      <c r="M216" s="212" t="s">
        <v>19</v>
      </c>
      <c r="N216" s="213" t="s">
        <v>43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251</v>
      </c>
      <c r="AT216" s="216" t="s">
        <v>141</v>
      </c>
      <c r="AU216" s="216" t="s">
        <v>147</v>
      </c>
      <c r="AY216" s="18" t="s">
        <v>138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147</v>
      </c>
      <c r="BK216" s="217">
        <f>ROUND(I216*H216,2)</f>
        <v>0</v>
      </c>
      <c r="BL216" s="18" t="s">
        <v>251</v>
      </c>
      <c r="BM216" s="216" t="s">
        <v>906</v>
      </c>
    </row>
    <row r="217" s="2" customFormat="1">
      <c r="A217" s="39"/>
      <c r="B217" s="40"/>
      <c r="C217" s="41"/>
      <c r="D217" s="218" t="s">
        <v>149</v>
      </c>
      <c r="E217" s="41"/>
      <c r="F217" s="219" t="s">
        <v>907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149</v>
      </c>
      <c r="AU217" s="18" t="s">
        <v>147</v>
      </c>
    </row>
    <row r="218" s="2" customFormat="1" ht="24.15" customHeight="1">
      <c r="A218" s="39"/>
      <c r="B218" s="40"/>
      <c r="C218" s="205" t="s">
        <v>382</v>
      </c>
      <c r="D218" s="205" t="s">
        <v>141</v>
      </c>
      <c r="E218" s="206" t="s">
        <v>908</v>
      </c>
      <c r="F218" s="207" t="s">
        <v>909</v>
      </c>
      <c r="G218" s="208" t="s">
        <v>330</v>
      </c>
      <c r="H218" s="209">
        <v>0.219</v>
      </c>
      <c r="I218" s="210"/>
      <c r="J218" s="211">
        <f>ROUND(I218*H218,2)</f>
        <v>0</v>
      </c>
      <c r="K218" s="207" t="s">
        <v>748</v>
      </c>
      <c r="L218" s="45"/>
      <c r="M218" s="212" t="s">
        <v>19</v>
      </c>
      <c r="N218" s="213" t="s">
        <v>43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251</v>
      </c>
      <c r="AT218" s="216" t="s">
        <v>141</v>
      </c>
      <c r="AU218" s="216" t="s">
        <v>147</v>
      </c>
      <c r="AY218" s="18" t="s">
        <v>138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147</v>
      </c>
      <c r="BK218" s="217">
        <f>ROUND(I218*H218,2)</f>
        <v>0</v>
      </c>
      <c r="BL218" s="18" t="s">
        <v>251</v>
      </c>
      <c r="BM218" s="216" t="s">
        <v>910</v>
      </c>
    </row>
    <row r="219" s="2" customFormat="1">
      <c r="A219" s="39"/>
      <c r="B219" s="40"/>
      <c r="C219" s="41"/>
      <c r="D219" s="218" t="s">
        <v>149</v>
      </c>
      <c r="E219" s="41"/>
      <c r="F219" s="219" t="s">
        <v>911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149</v>
      </c>
      <c r="AU219" s="18" t="s">
        <v>147</v>
      </c>
    </row>
    <row r="220" s="2" customFormat="1" ht="33" customHeight="1">
      <c r="A220" s="39"/>
      <c r="B220" s="40"/>
      <c r="C220" s="205" t="s">
        <v>389</v>
      </c>
      <c r="D220" s="205" t="s">
        <v>141</v>
      </c>
      <c r="E220" s="206" t="s">
        <v>912</v>
      </c>
      <c r="F220" s="207" t="s">
        <v>913</v>
      </c>
      <c r="G220" s="208" t="s">
        <v>330</v>
      </c>
      <c r="H220" s="209">
        <v>4.3799999999999999</v>
      </c>
      <c r="I220" s="210"/>
      <c r="J220" s="211">
        <f>ROUND(I220*H220,2)</f>
        <v>0</v>
      </c>
      <c r="K220" s="207" t="s">
        <v>748</v>
      </c>
      <c r="L220" s="45"/>
      <c r="M220" s="212" t="s">
        <v>19</v>
      </c>
      <c r="N220" s="213" t="s">
        <v>43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251</v>
      </c>
      <c r="AT220" s="216" t="s">
        <v>141</v>
      </c>
      <c r="AU220" s="216" t="s">
        <v>147</v>
      </c>
      <c r="AY220" s="18" t="s">
        <v>138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147</v>
      </c>
      <c r="BK220" s="217">
        <f>ROUND(I220*H220,2)</f>
        <v>0</v>
      </c>
      <c r="BL220" s="18" t="s">
        <v>251</v>
      </c>
      <c r="BM220" s="216" t="s">
        <v>914</v>
      </c>
    </row>
    <row r="221" s="2" customFormat="1">
      <c r="A221" s="39"/>
      <c r="B221" s="40"/>
      <c r="C221" s="41"/>
      <c r="D221" s="218" t="s">
        <v>149</v>
      </c>
      <c r="E221" s="41"/>
      <c r="F221" s="219" t="s">
        <v>915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149</v>
      </c>
      <c r="AU221" s="18" t="s">
        <v>147</v>
      </c>
    </row>
    <row r="222" s="14" customFormat="1">
      <c r="A222" s="14"/>
      <c r="B222" s="234"/>
      <c r="C222" s="235"/>
      <c r="D222" s="225" t="s">
        <v>151</v>
      </c>
      <c r="E222" s="235"/>
      <c r="F222" s="237" t="s">
        <v>916</v>
      </c>
      <c r="G222" s="235"/>
      <c r="H222" s="238">
        <v>4.3799999999999999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4" t="s">
        <v>151</v>
      </c>
      <c r="AU222" s="244" t="s">
        <v>147</v>
      </c>
      <c r="AV222" s="14" t="s">
        <v>147</v>
      </c>
      <c r="AW222" s="14" t="s">
        <v>4</v>
      </c>
      <c r="AX222" s="14" t="s">
        <v>79</v>
      </c>
      <c r="AY222" s="244" t="s">
        <v>138</v>
      </c>
    </row>
    <row r="223" s="12" customFormat="1" ht="22.8" customHeight="1">
      <c r="A223" s="12"/>
      <c r="B223" s="189"/>
      <c r="C223" s="190"/>
      <c r="D223" s="191" t="s">
        <v>70</v>
      </c>
      <c r="E223" s="203" t="s">
        <v>917</v>
      </c>
      <c r="F223" s="203" t="s">
        <v>918</v>
      </c>
      <c r="G223" s="190"/>
      <c r="H223" s="190"/>
      <c r="I223" s="193"/>
      <c r="J223" s="204">
        <f>BK223</f>
        <v>0</v>
      </c>
      <c r="K223" s="190"/>
      <c r="L223" s="195"/>
      <c r="M223" s="196"/>
      <c r="N223" s="197"/>
      <c r="O223" s="197"/>
      <c r="P223" s="198">
        <f>SUM(P224:P319)</f>
        <v>0</v>
      </c>
      <c r="Q223" s="197"/>
      <c r="R223" s="198">
        <f>SUM(R224:R319)</f>
        <v>0.60228999999999999</v>
      </c>
      <c r="S223" s="197"/>
      <c r="T223" s="199">
        <f>SUM(T224:T319)</f>
        <v>1.2597099999999999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0" t="s">
        <v>147</v>
      </c>
      <c r="AT223" s="201" t="s">
        <v>70</v>
      </c>
      <c r="AU223" s="201" t="s">
        <v>79</v>
      </c>
      <c r="AY223" s="200" t="s">
        <v>138</v>
      </c>
      <c r="BK223" s="202">
        <f>SUM(BK224:BK319)</f>
        <v>0</v>
      </c>
    </row>
    <row r="224" s="2" customFormat="1" ht="16.5" customHeight="1">
      <c r="A224" s="39"/>
      <c r="B224" s="40"/>
      <c r="C224" s="205" t="s">
        <v>394</v>
      </c>
      <c r="D224" s="205" t="s">
        <v>141</v>
      </c>
      <c r="E224" s="206" t="s">
        <v>919</v>
      </c>
      <c r="F224" s="207" t="s">
        <v>920</v>
      </c>
      <c r="G224" s="208" t="s">
        <v>860</v>
      </c>
      <c r="H224" s="209">
        <v>12</v>
      </c>
      <c r="I224" s="210"/>
      <c r="J224" s="211">
        <f>ROUND(I224*H224,2)</f>
        <v>0</v>
      </c>
      <c r="K224" s="207" t="s">
        <v>748</v>
      </c>
      <c r="L224" s="45"/>
      <c r="M224" s="212" t="s">
        <v>19</v>
      </c>
      <c r="N224" s="213" t="s">
        <v>43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0.01933</v>
      </c>
      <c r="T224" s="215">
        <f>S224*H224</f>
        <v>0.23196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251</v>
      </c>
      <c r="AT224" s="216" t="s">
        <v>141</v>
      </c>
      <c r="AU224" s="216" t="s">
        <v>147</v>
      </c>
      <c r="AY224" s="18" t="s">
        <v>138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147</v>
      </c>
      <c r="BK224" s="217">
        <f>ROUND(I224*H224,2)</f>
        <v>0</v>
      </c>
      <c r="BL224" s="18" t="s">
        <v>251</v>
      </c>
      <c r="BM224" s="216" t="s">
        <v>921</v>
      </c>
    </row>
    <row r="225" s="2" customFormat="1">
      <c r="A225" s="39"/>
      <c r="B225" s="40"/>
      <c r="C225" s="41"/>
      <c r="D225" s="218" t="s">
        <v>149</v>
      </c>
      <c r="E225" s="41"/>
      <c r="F225" s="219" t="s">
        <v>922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149</v>
      </c>
      <c r="AU225" s="18" t="s">
        <v>147</v>
      </c>
    </row>
    <row r="226" s="13" customFormat="1">
      <c r="A226" s="13"/>
      <c r="B226" s="223"/>
      <c r="C226" s="224"/>
      <c r="D226" s="225" t="s">
        <v>151</v>
      </c>
      <c r="E226" s="226" t="s">
        <v>19</v>
      </c>
      <c r="F226" s="227" t="s">
        <v>923</v>
      </c>
      <c r="G226" s="224"/>
      <c r="H226" s="226" t="s">
        <v>19</v>
      </c>
      <c r="I226" s="228"/>
      <c r="J226" s="224"/>
      <c r="K226" s="224"/>
      <c r="L226" s="229"/>
      <c r="M226" s="230"/>
      <c r="N226" s="231"/>
      <c r="O226" s="231"/>
      <c r="P226" s="231"/>
      <c r="Q226" s="231"/>
      <c r="R226" s="231"/>
      <c r="S226" s="231"/>
      <c r="T226" s="23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3" t="s">
        <v>151</v>
      </c>
      <c r="AU226" s="233" t="s">
        <v>147</v>
      </c>
      <c r="AV226" s="13" t="s">
        <v>79</v>
      </c>
      <c r="AW226" s="13" t="s">
        <v>33</v>
      </c>
      <c r="AX226" s="13" t="s">
        <v>71</v>
      </c>
      <c r="AY226" s="233" t="s">
        <v>138</v>
      </c>
    </row>
    <row r="227" s="14" customFormat="1">
      <c r="A227" s="14"/>
      <c r="B227" s="234"/>
      <c r="C227" s="235"/>
      <c r="D227" s="225" t="s">
        <v>151</v>
      </c>
      <c r="E227" s="236" t="s">
        <v>19</v>
      </c>
      <c r="F227" s="237" t="s">
        <v>223</v>
      </c>
      <c r="G227" s="235"/>
      <c r="H227" s="238">
        <v>12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4" t="s">
        <v>151</v>
      </c>
      <c r="AU227" s="244" t="s">
        <v>147</v>
      </c>
      <c r="AV227" s="14" t="s">
        <v>147</v>
      </c>
      <c r="AW227" s="14" t="s">
        <v>33</v>
      </c>
      <c r="AX227" s="14" t="s">
        <v>79</v>
      </c>
      <c r="AY227" s="244" t="s">
        <v>138</v>
      </c>
    </row>
    <row r="228" s="2" customFormat="1" ht="24.15" customHeight="1">
      <c r="A228" s="39"/>
      <c r="B228" s="40"/>
      <c r="C228" s="205" t="s">
        <v>398</v>
      </c>
      <c r="D228" s="205" t="s">
        <v>141</v>
      </c>
      <c r="E228" s="206" t="s">
        <v>924</v>
      </c>
      <c r="F228" s="207" t="s">
        <v>925</v>
      </c>
      <c r="G228" s="208" t="s">
        <v>860</v>
      </c>
      <c r="H228" s="209">
        <v>12</v>
      </c>
      <c r="I228" s="210"/>
      <c r="J228" s="211">
        <f>ROUND(I228*H228,2)</f>
        <v>0</v>
      </c>
      <c r="K228" s="207" t="s">
        <v>748</v>
      </c>
      <c r="L228" s="45"/>
      <c r="M228" s="212" t="s">
        <v>19</v>
      </c>
      <c r="N228" s="213" t="s">
        <v>43</v>
      </c>
      <c r="O228" s="85"/>
      <c r="P228" s="214">
        <f>O228*H228</f>
        <v>0</v>
      </c>
      <c r="Q228" s="214">
        <v>0.02894</v>
      </c>
      <c r="R228" s="214">
        <f>Q228*H228</f>
        <v>0.34728000000000003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251</v>
      </c>
      <c r="AT228" s="216" t="s">
        <v>141</v>
      </c>
      <c r="AU228" s="216" t="s">
        <v>147</v>
      </c>
      <c r="AY228" s="18" t="s">
        <v>138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147</v>
      </c>
      <c r="BK228" s="217">
        <f>ROUND(I228*H228,2)</f>
        <v>0</v>
      </c>
      <c r="BL228" s="18" t="s">
        <v>251</v>
      </c>
      <c r="BM228" s="216" t="s">
        <v>926</v>
      </c>
    </row>
    <row r="229" s="2" customFormat="1">
      <c r="A229" s="39"/>
      <c r="B229" s="40"/>
      <c r="C229" s="41"/>
      <c r="D229" s="218" t="s">
        <v>149</v>
      </c>
      <c r="E229" s="41"/>
      <c r="F229" s="219" t="s">
        <v>927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149</v>
      </c>
      <c r="AU229" s="18" t="s">
        <v>147</v>
      </c>
    </row>
    <row r="230" s="13" customFormat="1">
      <c r="A230" s="13"/>
      <c r="B230" s="223"/>
      <c r="C230" s="224"/>
      <c r="D230" s="225" t="s">
        <v>151</v>
      </c>
      <c r="E230" s="226" t="s">
        <v>19</v>
      </c>
      <c r="F230" s="227" t="s">
        <v>923</v>
      </c>
      <c r="G230" s="224"/>
      <c r="H230" s="226" t="s">
        <v>19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3" t="s">
        <v>151</v>
      </c>
      <c r="AU230" s="233" t="s">
        <v>147</v>
      </c>
      <c r="AV230" s="13" t="s">
        <v>79</v>
      </c>
      <c r="AW230" s="13" t="s">
        <v>33</v>
      </c>
      <c r="AX230" s="13" t="s">
        <v>71</v>
      </c>
      <c r="AY230" s="233" t="s">
        <v>138</v>
      </c>
    </row>
    <row r="231" s="14" customFormat="1">
      <c r="A231" s="14"/>
      <c r="B231" s="234"/>
      <c r="C231" s="235"/>
      <c r="D231" s="225" t="s">
        <v>151</v>
      </c>
      <c r="E231" s="236" t="s">
        <v>19</v>
      </c>
      <c r="F231" s="237" t="s">
        <v>223</v>
      </c>
      <c r="G231" s="235"/>
      <c r="H231" s="238">
        <v>12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4" t="s">
        <v>151</v>
      </c>
      <c r="AU231" s="244" t="s">
        <v>147</v>
      </c>
      <c r="AV231" s="14" t="s">
        <v>147</v>
      </c>
      <c r="AW231" s="14" t="s">
        <v>33</v>
      </c>
      <c r="AX231" s="14" t="s">
        <v>79</v>
      </c>
      <c r="AY231" s="244" t="s">
        <v>138</v>
      </c>
    </row>
    <row r="232" s="2" customFormat="1" ht="16.5" customHeight="1">
      <c r="A232" s="39"/>
      <c r="B232" s="40"/>
      <c r="C232" s="205" t="s">
        <v>404</v>
      </c>
      <c r="D232" s="205" t="s">
        <v>141</v>
      </c>
      <c r="E232" s="206" t="s">
        <v>928</v>
      </c>
      <c r="F232" s="207" t="s">
        <v>929</v>
      </c>
      <c r="G232" s="208" t="s">
        <v>860</v>
      </c>
      <c r="H232" s="209">
        <v>7</v>
      </c>
      <c r="I232" s="210"/>
      <c r="J232" s="211">
        <f>ROUND(I232*H232,2)</f>
        <v>0</v>
      </c>
      <c r="K232" s="207" t="s">
        <v>748</v>
      </c>
      <c r="L232" s="45"/>
      <c r="M232" s="212" t="s">
        <v>19</v>
      </c>
      <c r="N232" s="213" t="s">
        <v>43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0.019460000000000002</v>
      </c>
      <c r="T232" s="215">
        <f>S232*H232</f>
        <v>0.13622000000000001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251</v>
      </c>
      <c r="AT232" s="216" t="s">
        <v>141</v>
      </c>
      <c r="AU232" s="216" t="s">
        <v>147</v>
      </c>
      <c r="AY232" s="18" t="s">
        <v>138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147</v>
      </c>
      <c r="BK232" s="217">
        <f>ROUND(I232*H232,2)</f>
        <v>0</v>
      </c>
      <c r="BL232" s="18" t="s">
        <v>251</v>
      </c>
      <c r="BM232" s="216" t="s">
        <v>930</v>
      </c>
    </row>
    <row r="233" s="2" customFormat="1">
      <c r="A233" s="39"/>
      <c r="B233" s="40"/>
      <c r="C233" s="41"/>
      <c r="D233" s="218" t="s">
        <v>149</v>
      </c>
      <c r="E233" s="41"/>
      <c r="F233" s="219" t="s">
        <v>931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149</v>
      </c>
      <c r="AU233" s="18" t="s">
        <v>147</v>
      </c>
    </row>
    <row r="234" s="13" customFormat="1">
      <c r="A234" s="13"/>
      <c r="B234" s="223"/>
      <c r="C234" s="224"/>
      <c r="D234" s="225" t="s">
        <v>151</v>
      </c>
      <c r="E234" s="226" t="s">
        <v>19</v>
      </c>
      <c r="F234" s="227" t="s">
        <v>923</v>
      </c>
      <c r="G234" s="224"/>
      <c r="H234" s="226" t="s">
        <v>19</v>
      </c>
      <c r="I234" s="228"/>
      <c r="J234" s="224"/>
      <c r="K234" s="224"/>
      <c r="L234" s="229"/>
      <c r="M234" s="230"/>
      <c r="N234" s="231"/>
      <c r="O234" s="231"/>
      <c r="P234" s="231"/>
      <c r="Q234" s="231"/>
      <c r="R234" s="231"/>
      <c r="S234" s="231"/>
      <c r="T234" s="23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3" t="s">
        <v>151</v>
      </c>
      <c r="AU234" s="233" t="s">
        <v>147</v>
      </c>
      <c r="AV234" s="13" t="s">
        <v>79</v>
      </c>
      <c r="AW234" s="13" t="s">
        <v>33</v>
      </c>
      <c r="AX234" s="13" t="s">
        <v>71</v>
      </c>
      <c r="AY234" s="233" t="s">
        <v>138</v>
      </c>
    </row>
    <row r="235" s="14" customFormat="1">
      <c r="A235" s="14"/>
      <c r="B235" s="234"/>
      <c r="C235" s="235"/>
      <c r="D235" s="225" t="s">
        <v>151</v>
      </c>
      <c r="E235" s="236" t="s">
        <v>19</v>
      </c>
      <c r="F235" s="237" t="s">
        <v>188</v>
      </c>
      <c r="G235" s="235"/>
      <c r="H235" s="238">
        <v>7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4" t="s">
        <v>151</v>
      </c>
      <c r="AU235" s="244" t="s">
        <v>147</v>
      </c>
      <c r="AV235" s="14" t="s">
        <v>147</v>
      </c>
      <c r="AW235" s="14" t="s">
        <v>33</v>
      </c>
      <c r="AX235" s="14" t="s">
        <v>79</v>
      </c>
      <c r="AY235" s="244" t="s">
        <v>138</v>
      </c>
    </row>
    <row r="236" s="2" customFormat="1" ht="24.15" customHeight="1">
      <c r="A236" s="39"/>
      <c r="B236" s="40"/>
      <c r="C236" s="205" t="s">
        <v>410</v>
      </c>
      <c r="D236" s="205" t="s">
        <v>141</v>
      </c>
      <c r="E236" s="206" t="s">
        <v>932</v>
      </c>
      <c r="F236" s="207" t="s">
        <v>933</v>
      </c>
      <c r="G236" s="208" t="s">
        <v>860</v>
      </c>
      <c r="H236" s="209">
        <v>7</v>
      </c>
      <c r="I236" s="210"/>
      <c r="J236" s="211">
        <f>ROUND(I236*H236,2)</f>
        <v>0</v>
      </c>
      <c r="K236" s="207" t="s">
        <v>748</v>
      </c>
      <c r="L236" s="45"/>
      <c r="M236" s="212" t="s">
        <v>19</v>
      </c>
      <c r="N236" s="213" t="s">
        <v>43</v>
      </c>
      <c r="O236" s="85"/>
      <c r="P236" s="214">
        <f>O236*H236</f>
        <v>0</v>
      </c>
      <c r="Q236" s="214">
        <v>0.014970000000000001</v>
      </c>
      <c r="R236" s="214">
        <f>Q236*H236</f>
        <v>0.10479000000000001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251</v>
      </c>
      <c r="AT236" s="216" t="s">
        <v>141</v>
      </c>
      <c r="AU236" s="216" t="s">
        <v>147</v>
      </c>
      <c r="AY236" s="18" t="s">
        <v>138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147</v>
      </c>
      <c r="BK236" s="217">
        <f>ROUND(I236*H236,2)</f>
        <v>0</v>
      </c>
      <c r="BL236" s="18" t="s">
        <v>251</v>
      </c>
      <c r="BM236" s="216" t="s">
        <v>934</v>
      </c>
    </row>
    <row r="237" s="2" customFormat="1">
      <c r="A237" s="39"/>
      <c r="B237" s="40"/>
      <c r="C237" s="41"/>
      <c r="D237" s="218" t="s">
        <v>149</v>
      </c>
      <c r="E237" s="41"/>
      <c r="F237" s="219" t="s">
        <v>935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149</v>
      </c>
      <c r="AU237" s="18" t="s">
        <v>147</v>
      </c>
    </row>
    <row r="238" s="13" customFormat="1">
      <c r="A238" s="13"/>
      <c r="B238" s="223"/>
      <c r="C238" s="224"/>
      <c r="D238" s="225" t="s">
        <v>151</v>
      </c>
      <c r="E238" s="226" t="s">
        <v>19</v>
      </c>
      <c r="F238" s="227" t="s">
        <v>923</v>
      </c>
      <c r="G238" s="224"/>
      <c r="H238" s="226" t="s">
        <v>19</v>
      </c>
      <c r="I238" s="228"/>
      <c r="J238" s="224"/>
      <c r="K238" s="224"/>
      <c r="L238" s="229"/>
      <c r="M238" s="230"/>
      <c r="N238" s="231"/>
      <c r="O238" s="231"/>
      <c r="P238" s="231"/>
      <c r="Q238" s="231"/>
      <c r="R238" s="231"/>
      <c r="S238" s="231"/>
      <c r="T238" s="23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3" t="s">
        <v>151</v>
      </c>
      <c r="AU238" s="233" t="s">
        <v>147</v>
      </c>
      <c r="AV238" s="13" t="s">
        <v>79</v>
      </c>
      <c r="AW238" s="13" t="s">
        <v>33</v>
      </c>
      <c r="AX238" s="13" t="s">
        <v>71</v>
      </c>
      <c r="AY238" s="233" t="s">
        <v>138</v>
      </c>
    </row>
    <row r="239" s="14" customFormat="1">
      <c r="A239" s="14"/>
      <c r="B239" s="234"/>
      <c r="C239" s="235"/>
      <c r="D239" s="225" t="s">
        <v>151</v>
      </c>
      <c r="E239" s="236" t="s">
        <v>19</v>
      </c>
      <c r="F239" s="237" t="s">
        <v>188</v>
      </c>
      <c r="G239" s="235"/>
      <c r="H239" s="238">
        <v>7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4" t="s">
        <v>151</v>
      </c>
      <c r="AU239" s="244" t="s">
        <v>147</v>
      </c>
      <c r="AV239" s="14" t="s">
        <v>147</v>
      </c>
      <c r="AW239" s="14" t="s">
        <v>33</v>
      </c>
      <c r="AX239" s="14" t="s">
        <v>79</v>
      </c>
      <c r="AY239" s="244" t="s">
        <v>138</v>
      </c>
    </row>
    <row r="240" s="2" customFormat="1" ht="16.5" customHeight="1">
      <c r="A240" s="39"/>
      <c r="B240" s="40"/>
      <c r="C240" s="205" t="s">
        <v>414</v>
      </c>
      <c r="D240" s="205" t="s">
        <v>141</v>
      </c>
      <c r="E240" s="206" t="s">
        <v>936</v>
      </c>
      <c r="F240" s="207" t="s">
        <v>937</v>
      </c>
      <c r="G240" s="208" t="s">
        <v>860</v>
      </c>
      <c r="H240" s="209">
        <v>7</v>
      </c>
      <c r="I240" s="210"/>
      <c r="J240" s="211">
        <f>ROUND(I240*H240,2)</f>
        <v>0</v>
      </c>
      <c r="K240" s="207" t="s">
        <v>748</v>
      </c>
      <c r="L240" s="45"/>
      <c r="M240" s="212" t="s">
        <v>19</v>
      </c>
      <c r="N240" s="213" t="s">
        <v>43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0.087999999999999995</v>
      </c>
      <c r="T240" s="215">
        <f>S240*H240</f>
        <v>0.61599999999999999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251</v>
      </c>
      <c r="AT240" s="216" t="s">
        <v>141</v>
      </c>
      <c r="AU240" s="216" t="s">
        <v>147</v>
      </c>
      <c r="AY240" s="18" t="s">
        <v>138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147</v>
      </c>
      <c r="BK240" s="217">
        <f>ROUND(I240*H240,2)</f>
        <v>0</v>
      </c>
      <c r="BL240" s="18" t="s">
        <v>251</v>
      </c>
      <c r="BM240" s="216" t="s">
        <v>938</v>
      </c>
    </row>
    <row r="241" s="2" customFormat="1">
      <c r="A241" s="39"/>
      <c r="B241" s="40"/>
      <c r="C241" s="41"/>
      <c r="D241" s="218" t="s">
        <v>149</v>
      </c>
      <c r="E241" s="41"/>
      <c r="F241" s="219" t="s">
        <v>939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149</v>
      </c>
      <c r="AU241" s="18" t="s">
        <v>147</v>
      </c>
    </row>
    <row r="242" s="13" customFormat="1">
      <c r="A242" s="13"/>
      <c r="B242" s="223"/>
      <c r="C242" s="224"/>
      <c r="D242" s="225" t="s">
        <v>151</v>
      </c>
      <c r="E242" s="226" t="s">
        <v>19</v>
      </c>
      <c r="F242" s="227" t="s">
        <v>923</v>
      </c>
      <c r="G242" s="224"/>
      <c r="H242" s="226" t="s">
        <v>19</v>
      </c>
      <c r="I242" s="228"/>
      <c r="J242" s="224"/>
      <c r="K242" s="224"/>
      <c r="L242" s="229"/>
      <c r="M242" s="230"/>
      <c r="N242" s="231"/>
      <c r="O242" s="231"/>
      <c r="P242" s="231"/>
      <c r="Q242" s="231"/>
      <c r="R242" s="231"/>
      <c r="S242" s="231"/>
      <c r="T242" s="23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3" t="s">
        <v>151</v>
      </c>
      <c r="AU242" s="233" t="s">
        <v>147</v>
      </c>
      <c r="AV242" s="13" t="s">
        <v>79</v>
      </c>
      <c r="AW242" s="13" t="s">
        <v>33</v>
      </c>
      <c r="AX242" s="13" t="s">
        <v>71</v>
      </c>
      <c r="AY242" s="233" t="s">
        <v>138</v>
      </c>
    </row>
    <row r="243" s="14" customFormat="1">
      <c r="A243" s="14"/>
      <c r="B243" s="234"/>
      <c r="C243" s="235"/>
      <c r="D243" s="225" t="s">
        <v>151</v>
      </c>
      <c r="E243" s="236" t="s">
        <v>19</v>
      </c>
      <c r="F243" s="237" t="s">
        <v>188</v>
      </c>
      <c r="G243" s="235"/>
      <c r="H243" s="238">
        <v>7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4" t="s">
        <v>151</v>
      </c>
      <c r="AU243" s="244" t="s">
        <v>147</v>
      </c>
      <c r="AV243" s="14" t="s">
        <v>147</v>
      </c>
      <c r="AW243" s="14" t="s">
        <v>33</v>
      </c>
      <c r="AX243" s="14" t="s">
        <v>79</v>
      </c>
      <c r="AY243" s="244" t="s">
        <v>138</v>
      </c>
    </row>
    <row r="244" s="2" customFormat="1" ht="16.5" customHeight="1">
      <c r="A244" s="39"/>
      <c r="B244" s="40"/>
      <c r="C244" s="205" t="s">
        <v>418</v>
      </c>
      <c r="D244" s="205" t="s">
        <v>141</v>
      </c>
      <c r="E244" s="206" t="s">
        <v>940</v>
      </c>
      <c r="F244" s="207" t="s">
        <v>941</v>
      </c>
      <c r="G244" s="208" t="s">
        <v>860</v>
      </c>
      <c r="H244" s="209">
        <v>7</v>
      </c>
      <c r="I244" s="210"/>
      <c r="J244" s="211">
        <f>ROUND(I244*H244,2)</f>
        <v>0</v>
      </c>
      <c r="K244" s="207" t="s">
        <v>748</v>
      </c>
      <c r="L244" s="45"/>
      <c r="M244" s="212" t="s">
        <v>19</v>
      </c>
      <c r="N244" s="213" t="s">
        <v>43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0.024500000000000001</v>
      </c>
      <c r="T244" s="215">
        <f>S244*H244</f>
        <v>0.17150000000000001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251</v>
      </c>
      <c r="AT244" s="216" t="s">
        <v>141</v>
      </c>
      <c r="AU244" s="216" t="s">
        <v>147</v>
      </c>
      <c r="AY244" s="18" t="s">
        <v>138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147</v>
      </c>
      <c r="BK244" s="217">
        <f>ROUND(I244*H244,2)</f>
        <v>0</v>
      </c>
      <c r="BL244" s="18" t="s">
        <v>251</v>
      </c>
      <c r="BM244" s="216" t="s">
        <v>942</v>
      </c>
    </row>
    <row r="245" s="2" customFormat="1">
      <c r="A245" s="39"/>
      <c r="B245" s="40"/>
      <c r="C245" s="41"/>
      <c r="D245" s="218" t="s">
        <v>149</v>
      </c>
      <c r="E245" s="41"/>
      <c r="F245" s="219" t="s">
        <v>943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149</v>
      </c>
      <c r="AU245" s="18" t="s">
        <v>147</v>
      </c>
    </row>
    <row r="246" s="13" customFormat="1">
      <c r="A246" s="13"/>
      <c r="B246" s="223"/>
      <c r="C246" s="224"/>
      <c r="D246" s="225" t="s">
        <v>151</v>
      </c>
      <c r="E246" s="226" t="s">
        <v>19</v>
      </c>
      <c r="F246" s="227" t="s">
        <v>923</v>
      </c>
      <c r="G246" s="224"/>
      <c r="H246" s="226" t="s">
        <v>19</v>
      </c>
      <c r="I246" s="228"/>
      <c r="J246" s="224"/>
      <c r="K246" s="224"/>
      <c r="L246" s="229"/>
      <c r="M246" s="230"/>
      <c r="N246" s="231"/>
      <c r="O246" s="231"/>
      <c r="P246" s="231"/>
      <c r="Q246" s="231"/>
      <c r="R246" s="231"/>
      <c r="S246" s="231"/>
      <c r="T246" s="23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3" t="s">
        <v>151</v>
      </c>
      <c r="AU246" s="233" t="s">
        <v>147</v>
      </c>
      <c r="AV246" s="13" t="s">
        <v>79</v>
      </c>
      <c r="AW246" s="13" t="s">
        <v>33</v>
      </c>
      <c r="AX246" s="13" t="s">
        <v>71</v>
      </c>
      <c r="AY246" s="233" t="s">
        <v>138</v>
      </c>
    </row>
    <row r="247" s="14" customFormat="1">
      <c r="A247" s="14"/>
      <c r="B247" s="234"/>
      <c r="C247" s="235"/>
      <c r="D247" s="225" t="s">
        <v>151</v>
      </c>
      <c r="E247" s="236" t="s">
        <v>19</v>
      </c>
      <c r="F247" s="237" t="s">
        <v>188</v>
      </c>
      <c r="G247" s="235"/>
      <c r="H247" s="238">
        <v>7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4" t="s">
        <v>151</v>
      </c>
      <c r="AU247" s="244" t="s">
        <v>147</v>
      </c>
      <c r="AV247" s="14" t="s">
        <v>147</v>
      </c>
      <c r="AW247" s="14" t="s">
        <v>33</v>
      </c>
      <c r="AX247" s="14" t="s">
        <v>79</v>
      </c>
      <c r="AY247" s="244" t="s">
        <v>138</v>
      </c>
    </row>
    <row r="248" s="2" customFormat="1" ht="16.5" customHeight="1">
      <c r="A248" s="39"/>
      <c r="B248" s="40"/>
      <c r="C248" s="205" t="s">
        <v>423</v>
      </c>
      <c r="D248" s="205" t="s">
        <v>141</v>
      </c>
      <c r="E248" s="206" t="s">
        <v>944</v>
      </c>
      <c r="F248" s="207" t="s">
        <v>945</v>
      </c>
      <c r="G248" s="208" t="s">
        <v>860</v>
      </c>
      <c r="H248" s="209">
        <v>7</v>
      </c>
      <c r="I248" s="210"/>
      <c r="J248" s="211">
        <f>ROUND(I248*H248,2)</f>
        <v>0</v>
      </c>
      <c r="K248" s="207" t="s">
        <v>748</v>
      </c>
      <c r="L248" s="45"/>
      <c r="M248" s="212" t="s">
        <v>19</v>
      </c>
      <c r="N248" s="213" t="s">
        <v>43</v>
      </c>
      <c r="O248" s="85"/>
      <c r="P248" s="214">
        <f>O248*H248</f>
        <v>0</v>
      </c>
      <c r="Q248" s="214">
        <v>0.01234</v>
      </c>
      <c r="R248" s="214">
        <f>Q248*H248</f>
        <v>0.086379999999999998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251</v>
      </c>
      <c r="AT248" s="216" t="s">
        <v>141</v>
      </c>
      <c r="AU248" s="216" t="s">
        <v>147</v>
      </c>
      <c r="AY248" s="18" t="s">
        <v>138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147</v>
      </c>
      <c r="BK248" s="217">
        <f>ROUND(I248*H248,2)</f>
        <v>0</v>
      </c>
      <c r="BL248" s="18" t="s">
        <v>251</v>
      </c>
      <c r="BM248" s="216" t="s">
        <v>946</v>
      </c>
    </row>
    <row r="249" s="2" customFormat="1">
      <c r="A249" s="39"/>
      <c r="B249" s="40"/>
      <c r="C249" s="41"/>
      <c r="D249" s="218" t="s">
        <v>149</v>
      </c>
      <c r="E249" s="41"/>
      <c r="F249" s="219" t="s">
        <v>947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149</v>
      </c>
      <c r="AU249" s="18" t="s">
        <v>147</v>
      </c>
    </row>
    <row r="250" s="13" customFormat="1">
      <c r="A250" s="13"/>
      <c r="B250" s="223"/>
      <c r="C250" s="224"/>
      <c r="D250" s="225" t="s">
        <v>151</v>
      </c>
      <c r="E250" s="226" t="s">
        <v>19</v>
      </c>
      <c r="F250" s="227" t="s">
        <v>923</v>
      </c>
      <c r="G250" s="224"/>
      <c r="H250" s="226" t="s">
        <v>19</v>
      </c>
      <c r="I250" s="228"/>
      <c r="J250" s="224"/>
      <c r="K250" s="224"/>
      <c r="L250" s="229"/>
      <c r="M250" s="230"/>
      <c r="N250" s="231"/>
      <c r="O250" s="231"/>
      <c r="P250" s="231"/>
      <c r="Q250" s="231"/>
      <c r="R250" s="231"/>
      <c r="S250" s="231"/>
      <c r="T250" s="23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3" t="s">
        <v>151</v>
      </c>
      <c r="AU250" s="233" t="s">
        <v>147</v>
      </c>
      <c r="AV250" s="13" t="s">
        <v>79</v>
      </c>
      <c r="AW250" s="13" t="s">
        <v>33</v>
      </c>
      <c r="AX250" s="13" t="s">
        <v>71</v>
      </c>
      <c r="AY250" s="233" t="s">
        <v>138</v>
      </c>
    </row>
    <row r="251" s="14" customFormat="1">
      <c r="A251" s="14"/>
      <c r="B251" s="234"/>
      <c r="C251" s="235"/>
      <c r="D251" s="225" t="s">
        <v>151</v>
      </c>
      <c r="E251" s="236" t="s">
        <v>19</v>
      </c>
      <c r="F251" s="237" t="s">
        <v>188</v>
      </c>
      <c r="G251" s="235"/>
      <c r="H251" s="238">
        <v>7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4" t="s">
        <v>151</v>
      </c>
      <c r="AU251" s="244" t="s">
        <v>147</v>
      </c>
      <c r="AV251" s="14" t="s">
        <v>147</v>
      </c>
      <c r="AW251" s="14" t="s">
        <v>33</v>
      </c>
      <c r="AX251" s="14" t="s">
        <v>79</v>
      </c>
      <c r="AY251" s="244" t="s">
        <v>138</v>
      </c>
    </row>
    <row r="252" s="2" customFormat="1" ht="16.5" customHeight="1">
      <c r="A252" s="39"/>
      <c r="B252" s="40"/>
      <c r="C252" s="205" t="s">
        <v>428</v>
      </c>
      <c r="D252" s="205" t="s">
        <v>141</v>
      </c>
      <c r="E252" s="206" t="s">
        <v>948</v>
      </c>
      <c r="F252" s="207" t="s">
        <v>949</v>
      </c>
      <c r="G252" s="208" t="s">
        <v>860</v>
      </c>
      <c r="H252" s="209">
        <v>5</v>
      </c>
      <c r="I252" s="210"/>
      <c r="J252" s="211">
        <f>ROUND(I252*H252,2)</f>
        <v>0</v>
      </c>
      <c r="K252" s="207" t="s">
        <v>748</v>
      </c>
      <c r="L252" s="45"/>
      <c r="M252" s="212" t="s">
        <v>19</v>
      </c>
      <c r="N252" s="213" t="s">
        <v>43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0.0091999999999999998</v>
      </c>
      <c r="T252" s="215">
        <f>S252*H252</f>
        <v>0.045999999999999999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251</v>
      </c>
      <c r="AT252" s="216" t="s">
        <v>141</v>
      </c>
      <c r="AU252" s="216" t="s">
        <v>147</v>
      </c>
      <c r="AY252" s="18" t="s">
        <v>138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147</v>
      </c>
      <c r="BK252" s="217">
        <f>ROUND(I252*H252,2)</f>
        <v>0</v>
      </c>
      <c r="BL252" s="18" t="s">
        <v>251</v>
      </c>
      <c r="BM252" s="216" t="s">
        <v>950</v>
      </c>
    </row>
    <row r="253" s="2" customFormat="1">
      <c r="A253" s="39"/>
      <c r="B253" s="40"/>
      <c r="C253" s="41"/>
      <c r="D253" s="218" t="s">
        <v>149</v>
      </c>
      <c r="E253" s="41"/>
      <c r="F253" s="219" t="s">
        <v>951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149</v>
      </c>
      <c r="AU253" s="18" t="s">
        <v>147</v>
      </c>
    </row>
    <row r="254" s="13" customFormat="1">
      <c r="A254" s="13"/>
      <c r="B254" s="223"/>
      <c r="C254" s="224"/>
      <c r="D254" s="225" t="s">
        <v>151</v>
      </c>
      <c r="E254" s="226" t="s">
        <v>19</v>
      </c>
      <c r="F254" s="227" t="s">
        <v>923</v>
      </c>
      <c r="G254" s="224"/>
      <c r="H254" s="226" t="s">
        <v>19</v>
      </c>
      <c r="I254" s="228"/>
      <c r="J254" s="224"/>
      <c r="K254" s="224"/>
      <c r="L254" s="229"/>
      <c r="M254" s="230"/>
      <c r="N254" s="231"/>
      <c r="O254" s="231"/>
      <c r="P254" s="231"/>
      <c r="Q254" s="231"/>
      <c r="R254" s="231"/>
      <c r="S254" s="231"/>
      <c r="T254" s="23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3" t="s">
        <v>151</v>
      </c>
      <c r="AU254" s="233" t="s">
        <v>147</v>
      </c>
      <c r="AV254" s="13" t="s">
        <v>79</v>
      </c>
      <c r="AW254" s="13" t="s">
        <v>33</v>
      </c>
      <c r="AX254" s="13" t="s">
        <v>71</v>
      </c>
      <c r="AY254" s="233" t="s">
        <v>138</v>
      </c>
    </row>
    <row r="255" s="14" customFormat="1">
      <c r="A255" s="14"/>
      <c r="B255" s="234"/>
      <c r="C255" s="235"/>
      <c r="D255" s="225" t="s">
        <v>151</v>
      </c>
      <c r="E255" s="236" t="s">
        <v>19</v>
      </c>
      <c r="F255" s="237" t="s">
        <v>177</v>
      </c>
      <c r="G255" s="235"/>
      <c r="H255" s="238">
        <v>5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4" t="s">
        <v>151</v>
      </c>
      <c r="AU255" s="244" t="s">
        <v>147</v>
      </c>
      <c r="AV255" s="14" t="s">
        <v>147</v>
      </c>
      <c r="AW255" s="14" t="s">
        <v>33</v>
      </c>
      <c r="AX255" s="14" t="s">
        <v>79</v>
      </c>
      <c r="AY255" s="244" t="s">
        <v>138</v>
      </c>
    </row>
    <row r="256" s="2" customFormat="1" ht="16.5" customHeight="1">
      <c r="A256" s="39"/>
      <c r="B256" s="40"/>
      <c r="C256" s="205" t="s">
        <v>433</v>
      </c>
      <c r="D256" s="205" t="s">
        <v>141</v>
      </c>
      <c r="E256" s="206" t="s">
        <v>952</v>
      </c>
      <c r="F256" s="207" t="s">
        <v>953</v>
      </c>
      <c r="G256" s="208" t="s">
        <v>226</v>
      </c>
      <c r="H256" s="209">
        <v>12</v>
      </c>
      <c r="I256" s="210"/>
      <c r="J256" s="211">
        <f>ROUND(I256*H256,2)</f>
        <v>0</v>
      </c>
      <c r="K256" s="207" t="s">
        <v>748</v>
      </c>
      <c r="L256" s="45"/>
      <c r="M256" s="212" t="s">
        <v>19</v>
      </c>
      <c r="N256" s="213" t="s">
        <v>43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0.00048999999999999998</v>
      </c>
      <c r="T256" s="215">
        <f>S256*H256</f>
        <v>0.0058799999999999998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251</v>
      </c>
      <c r="AT256" s="216" t="s">
        <v>141</v>
      </c>
      <c r="AU256" s="216" t="s">
        <v>147</v>
      </c>
      <c r="AY256" s="18" t="s">
        <v>138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147</v>
      </c>
      <c r="BK256" s="217">
        <f>ROUND(I256*H256,2)</f>
        <v>0</v>
      </c>
      <c r="BL256" s="18" t="s">
        <v>251</v>
      </c>
      <c r="BM256" s="216" t="s">
        <v>954</v>
      </c>
    </row>
    <row r="257" s="2" customFormat="1">
      <c r="A257" s="39"/>
      <c r="B257" s="40"/>
      <c r="C257" s="41"/>
      <c r="D257" s="218" t="s">
        <v>149</v>
      </c>
      <c r="E257" s="41"/>
      <c r="F257" s="219" t="s">
        <v>955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149</v>
      </c>
      <c r="AU257" s="18" t="s">
        <v>147</v>
      </c>
    </row>
    <row r="258" s="13" customFormat="1">
      <c r="A258" s="13"/>
      <c r="B258" s="223"/>
      <c r="C258" s="224"/>
      <c r="D258" s="225" t="s">
        <v>151</v>
      </c>
      <c r="E258" s="226" t="s">
        <v>19</v>
      </c>
      <c r="F258" s="227" t="s">
        <v>923</v>
      </c>
      <c r="G258" s="224"/>
      <c r="H258" s="226" t="s">
        <v>19</v>
      </c>
      <c r="I258" s="228"/>
      <c r="J258" s="224"/>
      <c r="K258" s="224"/>
      <c r="L258" s="229"/>
      <c r="M258" s="230"/>
      <c r="N258" s="231"/>
      <c r="O258" s="231"/>
      <c r="P258" s="231"/>
      <c r="Q258" s="231"/>
      <c r="R258" s="231"/>
      <c r="S258" s="231"/>
      <c r="T258" s="23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3" t="s">
        <v>151</v>
      </c>
      <c r="AU258" s="233" t="s">
        <v>147</v>
      </c>
      <c r="AV258" s="13" t="s">
        <v>79</v>
      </c>
      <c r="AW258" s="13" t="s">
        <v>33</v>
      </c>
      <c r="AX258" s="13" t="s">
        <v>71</v>
      </c>
      <c r="AY258" s="233" t="s">
        <v>138</v>
      </c>
    </row>
    <row r="259" s="14" customFormat="1">
      <c r="A259" s="14"/>
      <c r="B259" s="234"/>
      <c r="C259" s="235"/>
      <c r="D259" s="225" t="s">
        <v>151</v>
      </c>
      <c r="E259" s="236" t="s">
        <v>19</v>
      </c>
      <c r="F259" s="237" t="s">
        <v>223</v>
      </c>
      <c r="G259" s="235"/>
      <c r="H259" s="238">
        <v>12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4" t="s">
        <v>151</v>
      </c>
      <c r="AU259" s="244" t="s">
        <v>147</v>
      </c>
      <c r="AV259" s="14" t="s">
        <v>147</v>
      </c>
      <c r="AW259" s="14" t="s">
        <v>33</v>
      </c>
      <c r="AX259" s="14" t="s">
        <v>79</v>
      </c>
      <c r="AY259" s="244" t="s">
        <v>138</v>
      </c>
    </row>
    <row r="260" s="2" customFormat="1" ht="16.5" customHeight="1">
      <c r="A260" s="39"/>
      <c r="B260" s="40"/>
      <c r="C260" s="205" t="s">
        <v>441</v>
      </c>
      <c r="D260" s="205" t="s">
        <v>141</v>
      </c>
      <c r="E260" s="206" t="s">
        <v>956</v>
      </c>
      <c r="F260" s="207" t="s">
        <v>957</v>
      </c>
      <c r="G260" s="208" t="s">
        <v>860</v>
      </c>
      <c r="H260" s="209">
        <v>40</v>
      </c>
      <c r="I260" s="210"/>
      <c r="J260" s="211">
        <f>ROUND(I260*H260,2)</f>
        <v>0</v>
      </c>
      <c r="K260" s="207" t="s">
        <v>748</v>
      </c>
      <c r="L260" s="45"/>
      <c r="M260" s="212" t="s">
        <v>19</v>
      </c>
      <c r="N260" s="213" t="s">
        <v>43</v>
      </c>
      <c r="O260" s="85"/>
      <c r="P260" s="214">
        <f>O260*H260</f>
        <v>0</v>
      </c>
      <c r="Q260" s="214">
        <v>0.00024000000000000001</v>
      </c>
      <c r="R260" s="214">
        <f>Q260*H260</f>
        <v>0.0096000000000000009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251</v>
      </c>
      <c r="AT260" s="216" t="s">
        <v>141</v>
      </c>
      <c r="AU260" s="216" t="s">
        <v>147</v>
      </c>
      <c r="AY260" s="18" t="s">
        <v>138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147</v>
      </c>
      <c r="BK260" s="217">
        <f>ROUND(I260*H260,2)</f>
        <v>0</v>
      </c>
      <c r="BL260" s="18" t="s">
        <v>251</v>
      </c>
      <c r="BM260" s="216" t="s">
        <v>958</v>
      </c>
    </row>
    <row r="261" s="2" customFormat="1">
      <c r="A261" s="39"/>
      <c r="B261" s="40"/>
      <c r="C261" s="41"/>
      <c r="D261" s="218" t="s">
        <v>149</v>
      </c>
      <c r="E261" s="41"/>
      <c r="F261" s="219" t="s">
        <v>959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149</v>
      </c>
      <c r="AU261" s="18" t="s">
        <v>147</v>
      </c>
    </row>
    <row r="262" s="13" customFormat="1">
      <c r="A262" s="13"/>
      <c r="B262" s="223"/>
      <c r="C262" s="224"/>
      <c r="D262" s="225" t="s">
        <v>151</v>
      </c>
      <c r="E262" s="226" t="s">
        <v>19</v>
      </c>
      <c r="F262" s="227" t="s">
        <v>923</v>
      </c>
      <c r="G262" s="224"/>
      <c r="H262" s="226" t="s">
        <v>19</v>
      </c>
      <c r="I262" s="228"/>
      <c r="J262" s="224"/>
      <c r="K262" s="224"/>
      <c r="L262" s="229"/>
      <c r="M262" s="230"/>
      <c r="N262" s="231"/>
      <c r="O262" s="231"/>
      <c r="P262" s="231"/>
      <c r="Q262" s="231"/>
      <c r="R262" s="231"/>
      <c r="S262" s="231"/>
      <c r="T262" s="23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3" t="s">
        <v>151</v>
      </c>
      <c r="AU262" s="233" t="s">
        <v>147</v>
      </c>
      <c r="AV262" s="13" t="s">
        <v>79</v>
      </c>
      <c r="AW262" s="13" t="s">
        <v>33</v>
      </c>
      <c r="AX262" s="13" t="s">
        <v>71</v>
      </c>
      <c r="AY262" s="233" t="s">
        <v>138</v>
      </c>
    </row>
    <row r="263" s="14" customFormat="1">
      <c r="A263" s="14"/>
      <c r="B263" s="234"/>
      <c r="C263" s="235"/>
      <c r="D263" s="225" t="s">
        <v>151</v>
      </c>
      <c r="E263" s="236" t="s">
        <v>19</v>
      </c>
      <c r="F263" s="237" t="s">
        <v>155</v>
      </c>
      <c r="G263" s="235"/>
      <c r="H263" s="238">
        <v>14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4" t="s">
        <v>151</v>
      </c>
      <c r="AU263" s="244" t="s">
        <v>147</v>
      </c>
      <c r="AV263" s="14" t="s">
        <v>147</v>
      </c>
      <c r="AW263" s="14" t="s">
        <v>33</v>
      </c>
      <c r="AX263" s="14" t="s">
        <v>71</v>
      </c>
      <c r="AY263" s="244" t="s">
        <v>138</v>
      </c>
    </row>
    <row r="264" s="14" customFormat="1">
      <c r="A264" s="14"/>
      <c r="B264" s="234"/>
      <c r="C264" s="235"/>
      <c r="D264" s="225" t="s">
        <v>151</v>
      </c>
      <c r="E264" s="236" t="s">
        <v>19</v>
      </c>
      <c r="F264" s="237" t="s">
        <v>155</v>
      </c>
      <c r="G264" s="235"/>
      <c r="H264" s="238">
        <v>14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4" t="s">
        <v>151</v>
      </c>
      <c r="AU264" s="244" t="s">
        <v>147</v>
      </c>
      <c r="AV264" s="14" t="s">
        <v>147</v>
      </c>
      <c r="AW264" s="14" t="s">
        <v>33</v>
      </c>
      <c r="AX264" s="14" t="s">
        <v>71</v>
      </c>
      <c r="AY264" s="244" t="s">
        <v>138</v>
      </c>
    </row>
    <row r="265" s="14" customFormat="1">
      <c r="A265" s="14"/>
      <c r="B265" s="234"/>
      <c r="C265" s="235"/>
      <c r="D265" s="225" t="s">
        <v>151</v>
      </c>
      <c r="E265" s="236" t="s">
        <v>19</v>
      </c>
      <c r="F265" s="237" t="s">
        <v>223</v>
      </c>
      <c r="G265" s="235"/>
      <c r="H265" s="238">
        <v>12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4" t="s">
        <v>151</v>
      </c>
      <c r="AU265" s="244" t="s">
        <v>147</v>
      </c>
      <c r="AV265" s="14" t="s">
        <v>147</v>
      </c>
      <c r="AW265" s="14" t="s">
        <v>33</v>
      </c>
      <c r="AX265" s="14" t="s">
        <v>71</v>
      </c>
      <c r="AY265" s="244" t="s">
        <v>138</v>
      </c>
    </row>
    <row r="266" s="15" customFormat="1">
      <c r="A266" s="15"/>
      <c r="B266" s="245"/>
      <c r="C266" s="246"/>
      <c r="D266" s="225" t="s">
        <v>151</v>
      </c>
      <c r="E266" s="247" t="s">
        <v>19</v>
      </c>
      <c r="F266" s="248" t="s">
        <v>156</v>
      </c>
      <c r="G266" s="246"/>
      <c r="H266" s="249">
        <v>40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5" t="s">
        <v>151</v>
      </c>
      <c r="AU266" s="255" t="s">
        <v>147</v>
      </c>
      <c r="AV266" s="15" t="s">
        <v>146</v>
      </c>
      <c r="AW266" s="15" t="s">
        <v>33</v>
      </c>
      <c r="AX266" s="15" t="s">
        <v>79</v>
      </c>
      <c r="AY266" s="255" t="s">
        <v>138</v>
      </c>
    </row>
    <row r="267" s="2" customFormat="1" ht="16.5" customHeight="1">
      <c r="A267" s="39"/>
      <c r="B267" s="40"/>
      <c r="C267" s="205" t="s">
        <v>447</v>
      </c>
      <c r="D267" s="205" t="s">
        <v>141</v>
      </c>
      <c r="E267" s="206" t="s">
        <v>960</v>
      </c>
      <c r="F267" s="207" t="s">
        <v>961</v>
      </c>
      <c r="G267" s="208" t="s">
        <v>226</v>
      </c>
      <c r="H267" s="209">
        <v>5</v>
      </c>
      <c r="I267" s="210"/>
      <c r="J267" s="211">
        <f>ROUND(I267*H267,2)</f>
        <v>0</v>
      </c>
      <c r="K267" s="207" t="s">
        <v>748</v>
      </c>
      <c r="L267" s="45"/>
      <c r="M267" s="212" t="s">
        <v>19</v>
      </c>
      <c r="N267" s="213" t="s">
        <v>43</v>
      </c>
      <c r="O267" s="85"/>
      <c r="P267" s="214">
        <f>O267*H267</f>
        <v>0</v>
      </c>
      <c r="Q267" s="214">
        <v>0.00109</v>
      </c>
      <c r="R267" s="214">
        <f>Q267*H267</f>
        <v>0.00545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251</v>
      </c>
      <c r="AT267" s="216" t="s">
        <v>141</v>
      </c>
      <c r="AU267" s="216" t="s">
        <v>147</v>
      </c>
      <c r="AY267" s="18" t="s">
        <v>138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147</v>
      </c>
      <c r="BK267" s="217">
        <f>ROUND(I267*H267,2)</f>
        <v>0</v>
      </c>
      <c r="BL267" s="18" t="s">
        <v>251</v>
      </c>
      <c r="BM267" s="216" t="s">
        <v>962</v>
      </c>
    </row>
    <row r="268" s="2" customFormat="1">
      <c r="A268" s="39"/>
      <c r="B268" s="40"/>
      <c r="C268" s="41"/>
      <c r="D268" s="218" t="s">
        <v>149</v>
      </c>
      <c r="E268" s="41"/>
      <c r="F268" s="219" t="s">
        <v>963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149</v>
      </c>
      <c r="AU268" s="18" t="s">
        <v>147</v>
      </c>
    </row>
    <row r="269" s="13" customFormat="1">
      <c r="A269" s="13"/>
      <c r="B269" s="223"/>
      <c r="C269" s="224"/>
      <c r="D269" s="225" t="s">
        <v>151</v>
      </c>
      <c r="E269" s="226" t="s">
        <v>19</v>
      </c>
      <c r="F269" s="227" t="s">
        <v>923</v>
      </c>
      <c r="G269" s="224"/>
      <c r="H269" s="226" t="s">
        <v>19</v>
      </c>
      <c r="I269" s="228"/>
      <c r="J269" s="224"/>
      <c r="K269" s="224"/>
      <c r="L269" s="229"/>
      <c r="M269" s="230"/>
      <c r="N269" s="231"/>
      <c r="O269" s="231"/>
      <c r="P269" s="231"/>
      <c r="Q269" s="231"/>
      <c r="R269" s="231"/>
      <c r="S269" s="231"/>
      <c r="T269" s="23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3" t="s">
        <v>151</v>
      </c>
      <c r="AU269" s="233" t="s">
        <v>147</v>
      </c>
      <c r="AV269" s="13" t="s">
        <v>79</v>
      </c>
      <c r="AW269" s="13" t="s">
        <v>33</v>
      </c>
      <c r="AX269" s="13" t="s">
        <v>71</v>
      </c>
      <c r="AY269" s="233" t="s">
        <v>138</v>
      </c>
    </row>
    <row r="270" s="14" customFormat="1">
      <c r="A270" s="14"/>
      <c r="B270" s="234"/>
      <c r="C270" s="235"/>
      <c r="D270" s="225" t="s">
        <v>151</v>
      </c>
      <c r="E270" s="236" t="s">
        <v>19</v>
      </c>
      <c r="F270" s="237" t="s">
        <v>177</v>
      </c>
      <c r="G270" s="235"/>
      <c r="H270" s="238">
        <v>5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4" t="s">
        <v>151</v>
      </c>
      <c r="AU270" s="244" t="s">
        <v>147</v>
      </c>
      <c r="AV270" s="14" t="s">
        <v>147</v>
      </c>
      <c r="AW270" s="14" t="s">
        <v>33</v>
      </c>
      <c r="AX270" s="14" t="s">
        <v>79</v>
      </c>
      <c r="AY270" s="244" t="s">
        <v>138</v>
      </c>
    </row>
    <row r="271" s="2" customFormat="1" ht="16.5" customHeight="1">
      <c r="A271" s="39"/>
      <c r="B271" s="40"/>
      <c r="C271" s="205" t="s">
        <v>453</v>
      </c>
      <c r="D271" s="205" t="s">
        <v>141</v>
      </c>
      <c r="E271" s="206" t="s">
        <v>964</v>
      </c>
      <c r="F271" s="207" t="s">
        <v>965</v>
      </c>
      <c r="G271" s="208" t="s">
        <v>860</v>
      </c>
      <c r="H271" s="209">
        <v>21</v>
      </c>
      <c r="I271" s="210"/>
      <c r="J271" s="211">
        <f>ROUND(I271*H271,2)</f>
        <v>0</v>
      </c>
      <c r="K271" s="207" t="s">
        <v>748</v>
      </c>
      <c r="L271" s="45"/>
      <c r="M271" s="212" t="s">
        <v>19</v>
      </c>
      <c r="N271" s="213" t="s">
        <v>43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0.00156</v>
      </c>
      <c r="T271" s="215">
        <f>S271*H271</f>
        <v>0.032759999999999997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251</v>
      </c>
      <c r="AT271" s="216" t="s">
        <v>141</v>
      </c>
      <c r="AU271" s="216" t="s">
        <v>147</v>
      </c>
      <c r="AY271" s="18" t="s">
        <v>138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147</v>
      </c>
      <c r="BK271" s="217">
        <f>ROUND(I271*H271,2)</f>
        <v>0</v>
      </c>
      <c r="BL271" s="18" t="s">
        <v>251</v>
      </c>
      <c r="BM271" s="216" t="s">
        <v>966</v>
      </c>
    </row>
    <row r="272" s="2" customFormat="1">
      <c r="A272" s="39"/>
      <c r="B272" s="40"/>
      <c r="C272" s="41"/>
      <c r="D272" s="218" t="s">
        <v>149</v>
      </c>
      <c r="E272" s="41"/>
      <c r="F272" s="219" t="s">
        <v>967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149</v>
      </c>
      <c r="AU272" s="18" t="s">
        <v>147</v>
      </c>
    </row>
    <row r="273" s="13" customFormat="1">
      <c r="A273" s="13"/>
      <c r="B273" s="223"/>
      <c r="C273" s="224"/>
      <c r="D273" s="225" t="s">
        <v>151</v>
      </c>
      <c r="E273" s="226" t="s">
        <v>19</v>
      </c>
      <c r="F273" s="227" t="s">
        <v>923</v>
      </c>
      <c r="G273" s="224"/>
      <c r="H273" s="226" t="s">
        <v>19</v>
      </c>
      <c r="I273" s="228"/>
      <c r="J273" s="224"/>
      <c r="K273" s="224"/>
      <c r="L273" s="229"/>
      <c r="M273" s="230"/>
      <c r="N273" s="231"/>
      <c r="O273" s="231"/>
      <c r="P273" s="231"/>
      <c r="Q273" s="231"/>
      <c r="R273" s="231"/>
      <c r="S273" s="231"/>
      <c r="T273" s="23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3" t="s">
        <v>151</v>
      </c>
      <c r="AU273" s="233" t="s">
        <v>147</v>
      </c>
      <c r="AV273" s="13" t="s">
        <v>79</v>
      </c>
      <c r="AW273" s="13" t="s">
        <v>33</v>
      </c>
      <c r="AX273" s="13" t="s">
        <v>71</v>
      </c>
      <c r="AY273" s="233" t="s">
        <v>138</v>
      </c>
    </row>
    <row r="274" s="14" customFormat="1">
      <c r="A274" s="14"/>
      <c r="B274" s="234"/>
      <c r="C274" s="235"/>
      <c r="D274" s="225" t="s">
        <v>151</v>
      </c>
      <c r="E274" s="236" t="s">
        <v>19</v>
      </c>
      <c r="F274" s="237" t="s">
        <v>968</v>
      </c>
      <c r="G274" s="235"/>
      <c r="H274" s="238">
        <v>21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4" t="s">
        <v>151</v>
      </c>
      <c r="AU274" s="244" t="s">
        <v>147</v>
      </c>
      <c r="AV274" s="14" t="s">
        <v>147</v>
      </c>
      <c r="AW274" s="14" t="s">
        <v>33</v>
      </c>
      <c r="AX274" s="14" t="s">
        <v>71</v>
      </c>
      <c r="AY274" s="244" t="s">
        <v>138</v>
      </c>
    </row>
    <row r="275" s="15" customFormat="1">
      <c r="A275" s="15"/>
      <c r="B275" s="245"/>
      <c r="C275" s="246"/>
      <c r="D275" s="225" t="s">
        <v>151</v>
      </c>
      <c r="E275" s="247" t="s">
        <v>19</v>
      </c>
      <c r="F275" s="248" t="s">
        <v>156</v>
      </c>
      <c r="G275" s="246"/>
      <c r="H275" s="249">
        <v>21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5" t="s">
        <v>151</v>
      </c>
      <c r="AU275" s="255" t="s">
        <v>147</v>
      </c>
      <c r="AV275" s="15" t="s">
        <v>146</v>
      </c>
      <c r="AW275" s="15" t="s">
        <v>33</v>
      </c>
      <c r="AX275" s="15" t="s">
        <v>79</v>
      </c>
      <c r="AY275" s="255" t="s">
        <v>138</v>
      </c>
    </row>
    <row r="276" s="2" customFormat="1" ht="16.5" customHeight="1">
      <c r="A276" s="39"/>
      <c r="B276" s="40"/>
      <c r="C276" s="205" t="s">
        <v>459</v>
      </c>
      <c r="D276" s="205" t="s">
        <v>141</v>
      </c>
      <c r="E276" s="206" t="s">
        <v>969</v>
      </c>
      <c r="F276" s="207" t="s">
        <v>970</v>
      </c>
      <c r="G276" s="208" t="s">
        <v>860</v>
      </c>
      <c r="H276" s="209">
        <v>7</v>
      </c>
      <c r="I276" s="210"/>
      <c r="J276" s="211">
        <f>ROUND(I276*H276,2)</f>
        <v>0</v>
      </c>
      <c r="K276" s="207" t="s">
        <v>971</v>
      </c>
      <c r="L276" s="45"/>
      <c r="M276" s="212" t="s">
        <v>19</v>
      </c>
      <c r="N276" s="213" t="s">
        <v>43</v>
      </c>
      <c r="O276" s="85"/>
      <c r="P276" s="214">
        <f>O276*H276</f>
        <v>0</v>
      </c>
      <c r="Q276" s="214">
        <v>0.0018</v>
      </c>
      <c r="R276" s="214">
        <f>Q276*H276</f>
        <v>0.0126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251</v>
      </c>
      <c r="AT276" s="216" t="s">
        <v>141</v>
      </c>
      <c r="AU276" s="216" t="s">
        <v>147</v>
      </c>
      <c r="AY276" s="18" t="s">
        <v>138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147</v>
      </c>
      <c r="BK276" s="217">
        <f>ROUND(I276*H276,2)</f>
        <v>0</v>
      </c>
      <c r="BL276" s="18" t="s">
        <v>251</v>
      </c>
      <c r="BM276" s="216" t="s">
        <v>972</v>
      </c>
    </row>
    <row r="277" s="13" customFormat="1">
      <c r="A277" s="13"/>
      <c r="B277" s="223"/>
      <c r="C277" s="224"/>
      <c r="D277" s="225" t="s">
        <v>151</v>
      </c>
      <c r="E277" s="226" t="s">
        <v>19</v>
      </c>
      <c r="F277" s="227" t="s">
        <v>923</v>
      </c>
      <c r="G277" s="224"/>
      <c r="H277" s="226" t="s">
        <v>19</v>
      </c>
      <c r="I277" s="228"/>
      <c r="J277" s="224"/>
      <c r="K277" s="224"/>
      <c r="L277" s="229"/>
      <c r="M277" s="230"/>
      <c r="N277" s="231"/>
      <c r="O277" s="231"/>
      <c r="P277" s="231"/>
      <c r="Q277" s="231"/>
      <c r="R277" s="231"/>
      <c r="S277" s="231"/>
      <c r="T277" s="23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3" t="s">
        <v>151</v>
      </c>
      <c r="AU277" s="233" t="s">
        <v>147</v>
      </c>
      <c r="AV277" s="13" t="s">
        <v>79</v>
      </c>
      <c r="AW277" s="13" t="s">
        <v>33</v>
      </c>
      <c r="AX277" s="13" t="s">
        <v>71</v>
      </c>
      <c r="AY277" s="233" t="s">
        <v>138</v>
      </c>
    </row>
    <row r="278" s="14" customFormat="1">
      <c r="A278" s="14"/>
      <c r="B278" s="234"/>
      <c r="C278" s="235"/>
      <c r="D278" s="225" t="s">
        <v>151</v>
      </c>
      <c r="E278" s="236" t="s">
        <v>19</v>
      </c>
      <c r="F278" s="237" t="s">
        <v>188</v>
      </c>
      <c r="G278" s="235"/>
      <c r="H278" s="238">
        <v>7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4" t="s">
        <v>151</v>
      </c>
      <c r="AU278" s="244" t="s">
        <v>147</v>
      </c>
      <c r="AV278" s="14" t="s">
        <v>147</v>
      </c>
      <c r="AW278" s="14" t="s">
        <v>33</v>
      </c>
      <c r="AX278" s="14" t="s">
        <v>79</v>
      </c>
      <c r="AY278" s="244" t="s">
        <v>138</v>
      </c>
    </row>
    <row r="279" s="2" customFormat="1" ht="16.5" customHeight="1">
      <c r="A279" s="39"/>
      <c r="B279" s="40"/>
      <c r="C279" s="205" t="s">
        <v>463</v>
      </c>
      <c r="D279" s="205" t="s">
        <v>141</v>
      </c>
      <c r="E279" s="206" t="s">
        <v>973</v>
      </c>
      <c r="F279" s="207" t="s">
        <v>974</v>
      </c>
      <c r="G279" s="208" t="s">
        <v>860</v>
      </c>
      <c r="H279" s="209">
        <v>7</v>
      </c>
      <c r="I279" s="210"/>
      <c r="J279" s="211">
        <f>ROUND(I279*H279,2)</f>
        <v>0</v>
      </c>
      <c r="K279" s="207" t="s">
        <v>748</v>
      </c>
      <c r="L279" s="45"/>
      <c r="M279" s="212" t="s">
        <v>19</v>
      </c>
      <c r="N279" s="213" t="s">
        <v>43</v>
      </c>
      <c r="O279" s="85"/>
      <c r="P279" s="214">
        <f>O279*H279</f>
        <v>0</v>
      </c>
      <c r="Q279" s="214">
        <v>0.0018400000000000001</v>
      </c>
      <c r="R279" s="214">
        <f>Q279*H279</f>
        <v>0.012880000000000001</v>
      </c>
      <c r="S279" s="214">
        <v>0</v>
      </c>
      <c r="T279" s="21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6" t="s">
        <v>251</v>
      </c>
      <c r="AT279" s="216" t="s">
        <v>141</v>
      </c>
      <c r="AU279" s="216" t="s">
        <v>147</v>
      </c>
      <c r="AY279" s="18" t="s">
        <v>138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147</v>
      </c>
      <c r="BK279" s="217">
        <f>ROUND(I279*H279,2)</f>
        <v>0</v>
      </c>
      <c r="BL279" s="18" t="s">
        <v>251</v>
      </c>
      <c r="BM279" s="216" t="s">
        <v>975</v>
      </c>
    </row>
    <row r="280" s="2" customFormat="1">
      <c r="A280" s="39"/>
      <c r="B280" s="40"/>
      <c r="C280" s="41"/>
      <c r="D280" s="218" t="s">
        <v>149</v>
      </c>
      <c r="E280" s="41"/>
      <c r="F280" s="219" t="s">
        <v>976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149</v>
      </c>
      <c r="AU280" s="18" t="s">
        <v>147</v>
      </c>
    </row>
    <row r="281" s="13" customFormat="1">
      <c r="A281" s="13"/>
      <c r="B281" s="223"/>
      <c r="C281" s="224"/>
      <c r="D281" s="225" t="s">
        <v>151</v>
      </c>
      <c r="E281" s="226" t="s">
        <v>19</v>
      </c>
      <c r="F281" s="227" t="s">
        <v>923</v>
      </c>
      <c r="G281" s="224"/>
      <c r="H281" s="226" t="s">
        <v>19</v>
      </c>
      <c r="I281" s="228"/>
      <c r="J281" s="224"/>
      <c r="K281" s="224"/>
      <c r="L281" s="229"/>
      <c r="M281" s="230"/>
      <c r="N281" s="231"/>
      <c r="O281" s="231"/>
      <c r="P281" s="231"/>
      <c r="Q281" s="231"/>
      <c r="R281" s="231"/>
      <c r="S281" s="231"/>
      <c r="T281" s="23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3" t="s">
        <v>151</v>
      </c>
      <c r="AU281" s="233" t="s">
        <v>147</v>
      </c>
      <c r="AV281" s="13" t="s">
        <v>79</v>
      </c>
      <c r="AW281" s="13" t="s">
        <v>33</v>
      </c>
      <c r="AX281" s="13" t="s">
        <v>71</v>
      </c>
      <c r="AY281" s="233" t="s">
        <v>138</v>
      </c>
    </row>
    <row r="282" s="14" customFormat="1">
      <c r="A282" s="14"/>
      <c r="B282" s="234"/>
      <c r="C282" s="235"/>
      <c r="D282" s="225" t="s">
        <v>151</v>
      </c>
      <c r="E282" s="236" t="s">
        <v>19</v>
      </c>
      <c r="F282" s="237" t="s">
        <v>188</v>
      </c>
      <c r="G282" s="235"/>
      <c r="H282" s="238">
        <v>7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4" t="s">
        <v>151</v>
      </c>
      <c r="AU282" s="244" t="s">
        <v>147</v>
      </c>
      <c r="AV282" s="14" t="s">
        <v>147</v>
      </c>
      <c r="AW282" s="14" t="s">
        <v>33</v>
      </c>
      <c r="AX282" s="14" t="s">
        <v>79</v>
      </c>
      <c r="AY282" s="244" t="s">
        <v>138</v>
      </c>
    </row>
    <row r="283" s="2" customFormat="1" ht="16.5" customHeight="1">
      <c r="A283" s="39"/>
      <c r="B283" s="40"/>
      <c r="C283" s="205" t="s">
        <v>468</v>
      </c>
      <c r="D283" s="205" t="s">
        <v>141</v>
      </c>
      <c r="E283" s="206" t="s">
        <v>977</v>
      </c>
      <c r="F283" s="207" t="s">
        <v>978</v>
      </c>
      <c r="G283" s="208" t="s">
        <v>226</v>
      </c>
      <c r="H283" s="209">
        <v>7</v>
      </c>
      <c r="I283" s="210"/>
      <c r="J283" s="211">
        <f>ROUND(I283*H283,2)</f>
        <v>0</v>
      </c>
      <c r="K283" s="207" t="s">
        <v>748</v>
      </c>
      <c r="L283" s="45"/>
      <c r="M283" s="212" t="s">
        <v>19</v>
      </c>
      <c r="N283" s="213" t="s">
        <v>43</v>
      </c>
      <c r="O283" s="85"/>
      <c r="P283" s="214">
        <f>O283*H283</f>
        <v>0</v>
      </c>
      <c r="Q283" s="214">
        <v>0</v>
      </c>
      <c r="R283" s="214">
        <f>Q283*H283</f>
        <v>0</v>
      </c>
      <c r="S283" s="214">
        <v>0.0022499999999999998</v>
      </c>
      <c r="T283" s="215">
        <f>S283*H283</f>
        <v>0.01575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251</v>
      </c>
      <c r="AT283" s="216" t="s">
        <v>141</v>
      </c>
      <c r="AU283" s="216" t="s">
        <v>147</v>
      </c>
      <c r="AY283" s="18" t="s">
        <v>138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147</v>
      </c>
      <c r="BK283" s="217">
        <f>ROUND(I283*H283,2)</f>
        <v>0</v>
      </c>
      <c r="BL283" s="18" t="s">
        <v>251</v>
      </c>
      <c r="BM283" s="216" t="s">
        <v>979</v>
      </c>
    </row>
    <row r="284" s="2" customFormat="1">
      <c r="A284" s="39"/>
      <c r="B284" s="40"/>
      <c r="C284" s="41"/>
      <c r="D284" s="218" t="s">
        <v>149</v>
      </c>
      <c r="E284" s="41"/>
      <c r="F284" s="219" t="s">
        <v>980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149</v>
      </c>
      <c r="AU284" s="18" t="s">
        <v>147</v>
      </c>
    </row>
    <row r="285" s="13" customFormat="1">
      <c r="A285" s="13"/>
      <c r="B285" s="223"/>
      <c r="C285" s="224"/>
      <c r="D285" s="225" t="s">
        <v>151</v>
      </c>
      <c r="E285" s="226" t="s">
        <v>19</v>
      </c>
      <c r="F285" s="227" t="s">
        <v>923</v>
      </c>
      <c r="G285" s="224"/>
      <c r="H285" s="226" t="s">
        <v>19</v>
      </c>
      <c r="I285" s="228"/>
      <c r="J285" s="224"/>
      <c r="K285" s="224"/>
      <c r="L285" s="229"/>
      <c r="M285" s="230"/>
      <c r="N285" s="231"/>
      <c r="O285" s="231"/>
      <c r="P285" s="231"/>
      <c r="Q285" s="231"/>
      <c r="R285" s="231"/>
      <c r="S285" s="231"/>
      <c r="T285" s="23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3" t="s">
        <v>151</v>
      </c>
      <c r="AU285" s="233" t="s">
        <v>147</v>
      </c>
      <c r="AV285" s="13" t="s">
        <v>79</v>
      </c>
      <c r="AW285" s="13" t="s">
        <v>33</v>
      </c>
      <c r="AX285" s="13" t="s">
        <v>71</v>
      </c>
      <c r="AY285" s="233" t="s">
        <v>138</v>
      </c>
    </row>
    <row r="286" s="14" customFormat="1">
      <c r="A286" s="14"/>
      <c r="B286" s="234"/>
      <c r="C286" s="235"/>
      <c r="D286" s="225" t="s">
        <v>151</v>
      </c>
      <c r="E286" s="236" t="s">
        <v>19</v>
      </c>
      <c r="F286" s="237" t="s">
        <v>188</v>
      </c>
      <c r="G286" s="235"/>
      <c r="H286" s="238">
        <v>7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4" t="s">
        <v>151</v>
      </c>
      <c r="AU286" s="244" t="s">
        <v>147</v>
      </c>
      <c r="AV286" s="14" t="s">
        <v>147</v>
      </c>
      <c r="AW286" s="14" t="s">
        <v>33</v>
      </c>
      <c r="AX286" s="14" t="s">
        <v>79</v>
      </c>
      <c r="AY286" s="244" t="s">
        <v>138</v>
      </c>
    </row>
    <row r="287" s="2" customFormat="1" ht="16.5" customHeight="1">
      <c r="A287" s="39"/>
      <c r="B287" s="40"/>
      <c r="C287" s="205" t="s">
        <v>473</v>
      </c>
      <c r="D287" s="205" t="s">
        <v>141</v>
      </c>
      <c r="E287" s="206" t="s">
        <v>981</v>
      </c>
      <c r="F287" s="207" t="s">
        <v>982</v>
      </c>
      <c r="G287" s="208" t="s">
        <v>226</v>
      </c>
      <c r="H287" s="209">
        <v>7</v>
      </c>
      <c r="I287" s="210"/>
      <c r="J287" s="211">
        <f>ROUND(I287*H287,2)</f>
        <v>0</v>
      </c>
      <c r="K287" s="207" t="s">
        <v>748</v>
      </c>
      <c r="L287" s="45"/>
      <c r="M287" s="212" t="s">
        <v>19</v>
      </c>
      <c r="N287" s="213" t="s">
        <v>43</v>
      </c>
      <c r="O287" s="85"/>
      <c r="P287" s="214">
        <f>O287*H287</f>
        <v>0</v>
      </c>
      <c r="Q287" s="214">
        <v>0</v>
      </c>
      <c r="R287" s="214">
        <f>Q287*H287</f>
        <v>0</v>
      </c>
      <c r="S287" s="214">
        <v>0.00051999999999999995</v>
      </c>
      <c r="T287" s="215">
        <f>S287*H287</f>
        <v>0.0036399999999999996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251</v>
      </c>
      <c r="AT287" s="216" t="s">
        <v>141</v>
      </c>
      <c r="AU287" s="216" t="s">
        <v>147</v>
      </c>
      <c r="AY287" s="18" t="s">
        <v>138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147</v>
      </c>
      <c r="BK287" s="217">
        <f>ROUND(I287*H287,2)</f>
        <v>0</v>
      </c>
      <c r="BL287" s="18" t="s">
        <v>251</v>
      </c>
      <c r="BM287" s="216" t="s">
        <v>983</v>
      </c>
    </row>
    <row r="288" s="2" customFormat="1">
      <c r="A288" s="39"/>
      <c r="B288" s="40"/>
      <c r="C288" s="41"/>
      <c r="D288" s="218" t="s">
        <v>149</v>
      </c>
      <c r="E288" s="41"/>
      <c r="F288" s="219" t="s">
        <v>984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149</v>
      </c>
      <c r="AU288" s="18" t="s">
        <v>147</v>
      </c>
    </row>
    <row r="289" s="13" customFormat="1">
      <c r="A289" s="13"/>
      <c r="B289" s="223"/>
      <c r="C289" s="224"/>
      <c r="D289" s="225" t="s">
        <v>151</v>
      </c>
      <c r="E289" s="226" t="s">
        <v>19</v>
      </c>
      <c r="F289" s="227" t="s">
        <v>923</v>
      </c>
      <c r="G289" s="224"/>
      <c r="H289" s="226" t="s">
        <v>19</v>
      </c>
      <c r="I289" s="228"/>
      <c r="J289" s="224"/>
      <c r="K289" s="224"/>
      <c r="L289" s="229"/>
      <c r="M289" s="230"/>
      <c r="N289" s="231"/>
      <c r="O289" s="231"/>
      <c r="P289" s="231"/>
      <c r="Q289" s="231"/>
      <c r="R289" s="231"/>
      <c r="S289" s="231"/>
      <c r="T289" s="23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3" t="s">
        <v>151</v>
      </c>
      <c r="AU289" s="233" t="s">
        <v>147</v>
      </c>
      <c r="AV289" s="13" t="s">
        <v>79</v>
      </c>
      <c r="AW289" s="13" t="s">
        <v>33</v>
      </c>
      <c r="AX289" s="13" t="s">
        <v>71</v>
      </c>
      <c r="AY289" s="233" t="s">
        <v>138</v>
      </c>
    </row>
    <row r="290" s="14" customFormat="1">
      <c r="A290" s="14"/>
      <c r="B290" s="234"/>
      <c r="C290" s="235"/>
      <c r="D290" s="225" t="s">
        <v>151</v>
      </c>
      <c r="E290" s="236" t="s">
        <v>19</v>
      </c>
      <c r="F290" s="237" t="s">
        <v>188</v>
      </c>
      <c r="G290" s="235"/>
      <c r="H290" s="238">
        <v>7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4" t="s">
        <v>151</v>
      </c>
      <c r="AU290" s="244" t="s">
        <v>147</v>
      </c>
      <c r="AV290" s="14" t="s">
        <v>147</v>
      </c>
      <c r="AW290" s="14" t="s">
        <v>33</v>
      </c>
      <c r="AX290" s="14" t="s">
        <v>79</v>
      </c>
      <c r="AY290" s="244" t="s">
        <v>138</v>
      </c>
    </row>
    <row r="291" s="2" customFormat="1" ht="24.15" customHeight="1">
      <c r="A291" s="39"/>
      <c r="B291" s="40"/>
      <c r="C291" s="205" t="s">
        <v>478</v>
      </c>
      <c r="D291" s="205" t="s">
        <v>141</v>
      </c>
      <c r="E291" s="206" t="s">
        <v>985</v>
      </c>
      <c r="F291" s="207" t="s">
        <v>986</v>
      </c>
      <c r="G291" s="208" t="s">
        <v>860</v>
      </c>
      <c r="H291" s="209">
        <v>7</v>
      </c>
      <c r="I291" s="210"/>
      <c r="J291" s="211">
        <f>ROUND(I291*H291,2)</f>
        <v>0</v>
      </c>
      <c r="K291" s="207" t="s">
        <v>748</v>
      </c>
      <c r="L291" s="45"/>
      <c r="M291" s="212" t="s">
        <v>19</v>
      </c>
      <c r="N291" s="213" t="s">
        <v>43</v>
      </c>
      <c r="O291" s="85"/>
      <c r="P291" s="214">
        <f>O291*H291</f>
        <v>0</v>
      </c>
      <c r="Q291" s="214">
        <v>0.0018400000000000001</v>
      </c>
      <c r="R291" s="214">
        <f>Q291*H291</f>
        <v>0.012880000000000001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251</v>
      </c>
      <c r="AT291" s="216" t="s">
        <v>141</v>
      </c>
      <c r="AU291" s="216" t="s">
        <v>147</v>
      </c>
      <c r="AY291" s="18" t="s">
        <v>138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147</v>
      </c>
      <c r="BK291" s="217">
        <f>ROUND(I291*H291,2)</f>
        <v>0</v>
      </c>
      <c r="BL291" s="18" t="s">
        <v>251</v>
      </c>
      <c r="BM291" s="216" t="s">
        <v>987</v>
      </c>
    </row>
    <row r="292" s="2" customFormat="1">
      <c r="A292" s="39"/>
      <c r="B292" s="40"/>
      <c r="C292" s="41"/>
      <c r="D292" s="218" t="s">
        <v>149</v>
      </c>
      <c r="E292" s="41"/>
      <c r="F292" s="219" t="s">
        <v>988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149</v>
      </c>
      <c r="AU292" s="18" t="s">
        <v>147</v>
      </c>
    </row>
    <row r="293" s="13" customFormat="1">
      <c r="A293" s="13"/>
      <c r="B293" s="223"/>
      <c r="C293" s="224"/>
      <c r="D293" s="225" t="s">
        <v>151</v>
      </c>
      <c r="E293" s="226" t="s">
        <v>19</v>
      </c>
      <c r="F293" s="227" t="s">
        <v>923</v>
      </c>
      <c r="G293" s="224"/>
      <c r="H293" s="226" t="s">
        <v>19</v>
      </c>
      <c r="I293" s="228"/>
      <c r="J293" s="224"/>
      <c r="K293" s="224"/>
      <c r="L293" s="229"/>
      <c r="M293" s="230"/>
      <c r="N293" s="231"/>
      <c r="O293" s="231"/>
      <c r="P293" s="231"/>
      <c r="Q293" s="231"/>
      <c r="R293" s="231"/>
      <c r="S293" s="231"/>
      <c r="T293" s="23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3" t="s">
        <v>151</v>
      </c>
      <c r="AU293" s="233" t="s">
        <v>147</v>
      </c>
      <c r="AV293" s="13" t="s">
        <v>79</v>
      </c>
      <c r="AW293" s="13" t="s">
        <v>33</v>
      </c>
      <c r="AX293" s="13" t="s">
        <v>71</v>
      </c>
      <c r="AY293" s="233" t="s">
        <v>138</v>
      </c>
    </row>
    <row r="294" s="14" customFormat="1">
      <c r="A294" s="14"/>
      <c r="B294" s="234"/>
      <c r="C294" s="235"/>
      <c r="D294" s="225" t="s">
        <v>151</v>
      </c>
      <c r="E294" s="236" t="s">
        <v>19</v>
      </c>
      <c r="F294" s="237" t="s">
        <v>188</v>
      </c>
      <c r="G294" s="235"/>
      <c r="H294" s="238">
        <v>7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4" t="s">
        <v>151</v>
      </c>
      <c r="AU294" s="244" t="s">
        <v>147</v>
      </c>
      <c r="AV294" s="14" t="s">
        <v>147</v>
      </c>
      <c r="AW294" s="14" t="s">
        <v>33</v>
      </c>
      <c r="AX294" s="14" t="s">
        <v>79</v>
      </c>
      <c r="AY294" s="244" t="s">
        <v>138</v>
      </c>
    </row>
    <row r="295" s="2" customFormat="1" ht="16.5" customHeight="1">
      <c r="A295" s="39"/>
      <c r="B295" s="40"/>
      <c r="C295" s="205" t="s">
        <v>483</v>
      </c>
      <c r="D295" s="205" t="s">
        <v>141</v>
      </c>
      <c r="E295" s="206" t="s">
        <v>989</v>
      </c>
      <c r="F295" s="207" t="s">
        <v>990</v>
      </c>
      <c r="G295" s="208" t="s">
        <v>226</v>
      </c>
      <c r="H295" s="209">
        <v>7</v>
      </c>
      <c r="I295" s="210"/>
      <c r="J295" s="211">
        <f>ROUND(I295*H295,2)</f>
        <v>0</v>
      </c>
      <c r="K295" s="207" t="s">
        <v>748</v>
      </c>
      <c r="L295" s="45"/>
      <c r="M295" s="212" t="s">
        <v>19</v>
      </c>
      <c r="N295" s="213" t="s">
        <v>43</v>
      </c>
      <c r="O295" s="85"/>
      <c r="P295" s="214">
        <f>O295*H295</f>
        <v>0</v>
      </c>
      <c r="Q295" s="214">
        <v>0.00024000000000000001</v>
      </c>
      <c r="R295" s="214">
        <f>Q295*H295</f>
        <v>0.0016800000000000001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251</v>
      </c>
      <c r="AT295" s="216" t="s">
        <v>141</v>
      </c>
      <c r="AU295" s="216" t="s">
        <v>147</v>
      </c>
      <c r="AY295" s="18" t="s">
        <v>138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147</v>
      </c>
      <c r="BK295" s="217">
        <f>ROUND(I295*H295,2)</f>
        <v>0</v>
      </c>
      <c r="BL295" s="18" t="s">
        <v>251</v>
      </c>
      <c r="BM295" s="216" t="s">
        <v>991</v>
      </c>
    </row>
    <row r="296" s="2" customFormat="1">
      <c r="A296" s="39"/>
      <c r="B296" s="40"/>
      <c r="C296" s="41"/>
      <c r="D296" s="218" t="s">
        <v>149</v>
      </c>
      <c r="E296" s="41"/>
      <c r="F296" s="219" t="s">
        <v>992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149</v>
      </c>
      <c r="AU296" s="18" t="s">
        <v>147</v>
      </c>
    </row>
    <row r="297" s="13" customFormat="1">
      <c r="A297" s="13"/>
      <c r="B297" s="223"/>
      <c r="C297" s="224"/>
      <c r="D297" s="225" t="s">
        <v>151</v>
      </c>
      <c r="E297" s="226" t="s">
        <v>19</v>
      </c>
      <c r="F297" s="227" t="s">
        <v>923</v>
      </c>
      <c r="G297" s="224"/>
      <c r="H297" s="226" t="s">
        <v>19</v>
      </c>
      <c r="I297" s="228"/>
      <c r="J297" s="224"/>
      <c r="K297" s="224"/>
      <c r="L297" s="229"/>
      <c r="M297" s="230"/>
      <c r="N297" s="231"/>
      <c r="O297" s="231"/>
      <c r="P297" s="231"/>
      <c r="Q297" s="231"/>
      <c r="R297" s="231"/>
      <c r="S297" s="231"/>
      <c r="T297" s="23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3" t="s">
        <v>151</v>
      </c>
      <c r="AU297" s="233" t="s">
        <v>147</v>
      </c>
      <c r="AV297" s="13" t="s">
        <v>79</v>
      </c>
      <c r="AW297" s="13" t="s">
        <v>33</v>
      </c>
      <c r="AX297" s="13" t="s">
        <v>71</v>
      </c>
      <c r="AY297" s="233" t="s">
        <v>138</v>
      </c>
    </row>
    <row r="298" s="14" customFormat="1">
      <c r="A298" s="14"/>
      <c r="B298" s="234"/>
      <c r="C298" s="235"/>
      <c r="D298" s="225" t="s">
        <v>151</v>
      </c>
      <c r="E298" s="236" t="s">
        <v>19</v>
      </c>
      <c r="F298" s="237" t="s">
        <v>188</v>
      </c>
      <c r="G298" s="235"/>
      <c r="H298" s="238">
        <v>7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4" t="s">
        <v>151</v>
      </c>
      <c r="AU298" s="244" t="s">
        <v>147</v>
      </c>
      <c r="AV298" s="14" t="s">
        <v>147</v>
      </c>
      <c r="AW298" s="14" t="s">
        <v>33</v>
      </c>
      <c r="AX298" s="14" t="s">
        <v>79</v>
      </c>
      <c r="AY298" s="244" t="s">
        <v>138</v>
      </c>
    </row>
    <row r="299" s="2" customFormat="1" ht="16.5" customHeight="1">
      <c r="A299" s="39"/>
      <c r="B299" s="40"/>
      <c r="C299" s="205" t="s">
        <v>488</v>
      </c>
      <c r="D299" s="205" t="s">
        <v>141</v>
      </c>
      <c r="E299" s="206" t="s">
        <v>993</v>
      </c>
      <c r="F299" s="207" t="s">
        <v>994</v>
      </c>
      <c r="G299" s="208" t="s">
        <v>226</v>
      </c>
      <c r="H299" s="209">
        <v>7</v>
      </c>
      <c r="I299" s="210"/>
      <c r="J299" s="211">
        <f>ROUND(I299*H299,2)</f>
        <v>0</v>
      </c>
      <c r="K299" s="207" t="s">
        <v>748</v>
      </c>
      <c r="L299" s="45"/>
      <c r="M299" s="212" t="s">
        <v>19</v>
      </c>
      <c r="N299" s="213" t="s">
        <v>43</v>
      </c>
      <c r="O299" s="85"/>
      <c r="P299" s="214">
        <f>O299*H299</f>
        <v>0</v>
      </c>
      <c r="Q299" s="214">
        <v>0.00027999999999999998</v>
      </c>
      <c r="R299" s="214">
        <f>Q299*H299</f>
        <v>0.0019599999999999999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251</v>
      </c>
      <c r="AT299" s="216" t="s">
        <v>141</v>
      </c>
      <c r="AU299" s="216" t="s">
        <v>147</v>
      </c>
      <c r="AY299" s="18" t="s">
        <v>138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147</v>
      </c>
      <c r="BK299" s="217">
        <f>ROUND(I299*H299,2)</f>
        <v>0</v>
      </c>
      <c r="BL299" s="18" t="s">
        <v>251</v>
      </c>
      <c r="BM299" s="216" t="s">
        <v>995</v>
      </c>
    </row>
    <row r="300" s="2" customFormat="1">
      <c r="A300" s="39"/>
      <c r="B300" s="40"/>
      <c r="C300" s="41"/>
      <c r="D300" s="218" t="s">
        <v>149</v>
      </c>
      <c r="E300" s="41"/>
      <c r="F300" s="219" t="s">
        <v>996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149</v>
      </c>
      <c r="AU300" s="18" t="s">
        <v>147</v>
      </c>
    </row>
    <row r="301" s="13" customFormat="1">
      <c r="A301" s="13"/>
      <c r="B301" s="223"/>
      <c r="C301" s="224"/>
      <c r="D301" s="225" t="s">
        <v>151</v>
      </c>
      <c r="E301" s="226" t="s">
        <v>19</v>
      </c>
      <c r="F301" s="227" t="s">
        <v>923</v>
      </c>
      <c r="G301" s="224"/>
      <c r="H301" s="226" t="s">
        <v>19</v>
      </c>
      <c r="I301" s="228"/>
      <c r="J301" s="224"/>
      <c r="K301" s="224"/>
      <c r="L301" s="229"/>
      <c r="M301" s="230"/>
      <c r="N301" s="231"/>
      <c r="O301" s="231"/>
      <c r="P301" s="231"/>
      <c r="Q301" s="231"/>
      <c r="R301" s="231"/>
      <c r="S301" s="231"/>
      <c r="T301" s="23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3" t="s">
        <v>151</v>
      </c>
      <c r="AU301" s="233" t="s">
        <v>147</v>
      </c>
      <c r="AV301" s="13" t="s">
        <v>79</v>
      </c>
      <c r="AW301" s="13" t="s">
        <v>33</v>
      </c>
      <c r="AX301" s="13" t="s">
        <v>71</v>
      </c>
      <c r="AY301" s="233" t="s">
        <v>138</v>
      </c>
    </row>
    <row r="302" s="14" customFormat="1">
      <c r="A302" s="14"/>
      <c r="B302" s="234"/>
      <c r="C302" s="235"/>
      <c r="D302" s="225" t="s">
        <v>151</v>
      </c>
      <c r="E302" s="236" t="s">
        <v>19</v>
      </c>
      <c r="F302" s="237" t="s">
        <v>188</v>
      </c>
      <c r="G302" s="235"/>
      <c r="H302" s="238">
        <v>7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4" t="s">
        <v>151</v>
      </c>
      <c r="AU302" s="244" t="s">
        <v>147</v>
      </c>
      <c r="AV302" s="14" t="s">
        <v>147</v>
      </c>
      <c r="AW302" s="14" t="s">
        <v>33</v>
      </c>
      <c r="AX302" s="14" t="s">
        <v>79</v>
      </c>
      <c r="AY302" s="244" t="s">
        <v>138</v>
      </c>
    </row>
    <row r="303" s="2" customFormat="1" ht="24.15" customHeight="1">
      <c r="A303" s="39"/>
      <c r="B303" s="40"/>
      <c r="C303" s="205" t="s">
        <v>493</v>
      </c>
      <c r="D303" s="205" t="s">
        <v>141</v>
      </c>
      <c r="E303" s="206" t="s">
        <v>997</v>
      </c>
      <c r="F303" s="207" t="s">
        <v>998</v>
      </c>
      <c r="G303" s="208" t="s">
        <v>226</v>
      </c>
      <c r="H303" s="209">
        <v>7</v>
      </c>
      <c r="I303" s="210"/>
      <c r="J303" s="211">
        <f>ROUND(I303*H303,2)</f>
        <v>0</v>
      </c>
      <c r="K303" s="207" t="s">
        <v>748</v>
      </c>
      <c r="L303" s="45"/>
      <c r="M303" s="212" t="s">
        <v>19</v>
      </c>
      <c r="N303" s="213" t="s">
        <v>43</v>
      </c>
      <c r="O303" s="85"/>
      <c r="P303" s="214">
        <f>O303*H303</f>
        <v>0</v>
      </c>
      <c r="Q303" s="214">
        <v>0.00046999999999999999</v>
      </c>
      <c r="R303" s="214">
        <f>Q303*H303</f>
        <v>0.00329</v>
      </c>
      <c r="S303" s="214">
        <v>0</v>
      </c>
      <c r="T303" s="21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251</v>
      </c>
      <c r="AT303" s="216" t="s">
        <v>141</v>
      </c>
      <c r="AU303" s="216" t="s">
        <v>147</v>
      </c>
      <c r="AY303" s="18" t="s">
        <v>138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147</v>
      </c>
      <c r="BK303" s="217">
        <f>ROUND(I303*H303,2)</f>
        <v>0</v>
      </c>
      <c r="BL303" s="18" t="s">
        <v>251</v>
      </c>
      <c r="BM303" s="216" t="s">
        <v>999</v>
      </c>
    </row>
    <row r="304" s="2" customFormat="1">
      <c r="A304" s="39"/>
      <c r="B304" s="40"/>
      <c r="C304" s="41"/>
      <c r="D304" s="218" t="s">
        <v>149</v>
      </c>
      <c r="E304" s="41"/>
      <c r="F304" s="219" t="s">
        <v>1000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149</v>
      </c>
      <c r="AU304" s="18" t="s">
        <v>147</v>
      </c>
    </row>
    <row r="305" s="13" customFormat="1">
      <c r="A305" s="13"/>
      <c r="B305" s="223"/>
      <c r="C305" s="224"/>
      <c r="D305" s="225" t="s">
        <v>151</v>
      </c>
      <c r="E305" s="226" t="s">
        <v>19</v>
      </c>
      <c r="F305" s="227" t="s">
        <v>923</v>
      </c>
      <c r="G305" s="224"/>
      <c r="H305" s="226" t="s">
        <v>19</v>
      </c>
      <c r="I305" s="228"/>
      <c r="J305" s="224"/>
      <c r="K305" s="224"/>
      <c r="L305" s="229"/>
      <c r="M305" s="230"/>
      <c r="N305" s="231"/>
      <c r="O305" s="231"/>
      <c r="P305" s="231"/>
      <c r="Q305" s="231"/>
      <c r="R305" s="231"/>
      <c r="S305" s="231"/>
      <c r="T305" s="23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3" t="s">
        <v>151</v>
      </c>
      <c r="AU305" s="233" t="s">
        <v>147</v>
      </c>
      <c r="AV305" s="13" t="s">
        <v>79</v>
      </c>
      <c r="AW305" s="13" t="s">
        <v>33</v>
      </c>
      <c r="AX305" s="13" t="s">
        <v>71</v>
      </c>
      <c r="AY305" s="233" t="s">
        <v>138</v>
      </c>
    </row>
    <row r="306" s="14" customFormat="1">
      <c r="A306" s="14"/>
      <c r="B306" s="234"/>
      <c r="C306" s="235"/>
      <c r="D306" s="225" t="s">
        <v>151</v>
      </c>
      <c r="E306" s="236" t="s">
        <v>19</v>
      </c>
      <c r="F306" s="237" t="s">
        <v>188</v>
      </c>
      <c r="G306" s="235"/>
      <c r="H306" s="238">
        <v>7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4" t="s">
        <v>151</v>
      </c>
      <c r="AU306" s="244" t="s">
        <v>147</v>
      </c>
      <c r="AV306" s="14" t="s">
        <v>147</v>
      </c>
      <c r="AW306" s="14" t="s">
        <v>33</v>
      </c>
      <c r="AX306" s="14" t="s">
        <v>79</v>
      </c>
      <c r="AY306" s="244" t="s">
        <v>138</v>
      </c>
    </row>
    <row r="307" s="2" customFormat="1" ht="16.5" customHeight="1">
      <c r="A307" s="39"/>
      <c r="B307" s="40"/>
      <c r="C307" s="205" t="s">
        <v>498</v>
      </c>
      <c r="D307" s="205" t="s">
        <v>141</v>
      </c>
      <c r="E307" s="206" t="s">
        <v>1001</v>
      </c>
      <c r="F307" s="207" t="s">
        <v>1002</v>
      </c>
      <c r="G307" s="208" t="s">
        <v>226</v>
      </c>
      <c r="H307" s="209">
        <v>7</v>
      </c>
      <c r="I307" s="210"/>
      <c r="J307" s="211">
        <f>ROUND(I307*H307,2)</f>
        <v>0</v>
      </c>
      <c r="K307" s="207" t="s">
        <v>748</v>
      </c>
      <c r="L307" s="45"/>
      <c r="M307" s="212" t="s">
        <v>19</v>
      </c>
      <c r="N307" s="213" t="s">
        <v>43</v>
      </c>
      <c r="O307" s="85"/>
      <c r="P307" s="214">
        <f>O307*H307</f>
        <v>0</v>
      </c>
      <c r="Q307" s="214">
        <v>0.00050000000000000001</v>
      </c>
      <c r="R307" s="214">
        <f>Q307*H307</f>
        <v>0.0035000000000000001</v>
      </c>
      <c r="S307" s="214">
        <v>0</v>
      </c>
      <c r="T307" s="21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6" t="s">
        <v>251</v>
      </c>
      <c r="AT307" s="216" t="s">
        <v>141</v>
      </c>
      <c r="AU307" s="216" t="s">
        <v>147</v>
      </c>
      <c r="AY307" s="18" t="s">
        <v>138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147</v>
      </c>
      <c r="BK307" s="217">
        <f>ROUND(I307*H307,2)</f>
        <v>0</v>
      </c>
      <c r="BL307" s="18" t="s">
        <v>251</v>
      </c>
      <c r="BM307" s="216" t="s">
        <v>1003</v>
      </c>
    </row>
    <row r="308" s="2" customFormat="1">
      <c r="A308" s="39"/>
      <c r="B308" s="40"/>
      <c r="C308" s="41"/>
      <c r="D308" s="218" t="s">
        <v>149</v>
      </c>
      <c r="E308" s="41"/>
      <c r="F308" s="219" t="s">
        <v>1004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149</v>
      </c>
      <c r="AU308" s="18" t="s">
        <v>147</v>
      </c>
    </row>
    <row r="309" s="13" customFormat="1">
      <c r="A309" s="13"/>
      <c r="B309" s="223"/>
      <c r="C309" s="224"/>
      <c r="D309" s="225" t="s">
        <v>151</v>
      </c>
      <c r="E309" s="226" t="s">
        <v>19</v>
      </c>
      <c r="F309" s="227" t="s">
        <v>923</v>
      </c>
      <c r="G309" s="224"/>
      <c r="H309" s="226" t="s">
        <v>19</v>
      </c>
      <c r="I309" s="228"/>
      <c r="J309" s="224"/>
      <c r="K309" s="224"/>
      <c r="L309" s="229"/>
      <c r="M309" s="230"/>
      <c r="N309" s="231"/>
      <c r="O309" s="231"/>
      <c r="P309" s="231"/>
      <c r="Q309" s="231"/>
      <c r="R309" s="231"/>
      <c r="S309" s="231"/>
      <c r="T309" s="23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3" t="s">
        <v>151</v>
      </c>
      <c r="AU309" s="233" t="s">
        <v>147</v>
      </c>
      <c r="AV309" s="13" t="s">
        <v>79</v>
      </c>
      <c r="AW309" s="13" t="s">
        <v>33</v>
      </c>
      <c r="AX309" s="13" t="s">
        <v>71</v>
      </c>
      <c r="AY309" s="233" t="s">
        <v>138</v>
      </c>
    </row>
    <row r="310" s="14" customFormat="1">
      <c r="A310" s="14"/>
      <c r="B310" s="234"/>
      <c r="C310" s="235"/>
      <c r="D310" s="225" t="s">
        <v>151</v>
      </c>
      <c r="E310" s="236" t="s">
        <v>19</v>
      </c>
      <c r="F310" s="237" t="s">
        <v>188</v>
      </c>
      <c r="G310" s="235"/>
      <c r="H310" s="238">
        <v>7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4" t="s">
        <v>151</v>
      </c>
      <c r="AU310" s="244" t="s">
        <v>147</v>
      </c>
      <c r="AV310" s="14" t="s">
        <v>147</v>
      </c>
      <c r="AW310" s="14" t="s">
        <v>33</v>
      </c>
      <c r="AX310" s="14" t="s">
        <v>79</v>
      </c>
      <c r="AY310" s="244" t="s">
        <v>138</v>
      </c>
    </row>
    <row r="311" s="2" customFormat="1" ht="24.15" customHeight="1">
      <c r="A311" s="39"/>
      <c r="B311" s="40"/>
      <c r="C311" s="205" t="s">
        <v>506</v>
      </c>
      <c r="D311" s="205" t="s">
        <v>141</v>
      </c>
      <c r="E311" s="206" t="s">
        <v>1005</v>
      </c>
      <c r="F311" s="207" t="s">
        <v>1006</v>
      </c>
      <c r="G311" s="208" t="s">
        <v>330</v>
      </c>
      <c r="H311" s="209">
        <v>0.60199999999999998</v>
      </c>
      <c r="I311" s="210"/>
      <c r="J311" s="211">
        <f>ROUND(I311*H311,2)</f>
        <v>0</v>
      </c>
      <c r="K311" s="207" t="s">
        <v>748</v>
      </c>
      <c r="L311" s="45"/>
      <c r="M311" s="212" t="s">
        <v>19</v>
      </c>
      <c r="N311" s="213" t="s">
        <v>43</v>
      </c>
      <c r="O311" s="85"/>
      <c r="P311" s="214">
        <f>O311*H311</f>
        <v>0</v>
      </c>
      <c r="Q311" s="214">
        <v>0</v>
      </c>
      <c r="R311" s="214">
        <f>Q311*H311</f>
        <v>0</v>
      </c>
      <c r="S311" s="214">
        <v>0</v>
      </c>
      <c r="T311" s="21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6" t="s">
        <v>251</v>
      </c>
      <c r="AT311" s="216" t="s">
        <v>141</v>
      </c>
      <c r="AU311" s="216" t="s">
        <v>147</v>
      </c>
      <c r="AY311" s="18" t="s">
        <v>138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147</v>
      </c>
      <c r="BK311" s="217">
        <f>ROUND(I311*H311,2)</f>
        <v>0</v>
      </c>
      <c r="BL311" s="18" t="s">
        <v>251</v>
      </c>
      <c r="BM311" s="216" t="s">
        <v>1007</v>
      </c>
    </row>
    <row r="312" s="2" customFormat="1">
      <c r="A312" s="39"/>
      <c r="B312" s="40"/>
      <c r="C312" s="41"/>
      <c r="D312" s="218" t="s">
        <v>149</v>
      </c>
      <c r="E312" s="41"/>
      <c r="F312" s="219" t="s">
        <v>1008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149</v>
      </c>
      <c r="AU312" s="18" t="s">
        <v>147</v>
      </c>
    </row>
    <row r="313" s="2" customFormat="1" ht="24.15" customHeight="1">
      <c r="A313" s="39"/>
      <c r="B313" s="40"/>
      <c r="C313" s="205" t="s">
        <v>512</v>
      </c>
      <c r="D313" s="205" t="s">
        <v>141</v>
      </c>
      <c r="E313" s="206" t="s">
        <v>1009</v>
      </c>
      <c r="F313" s="207" t="s">
        <v>1010</v>
      </c>
      <c r="G313" s="208" t="s">
        <v>330</v>
      </c>
      <c r="H313" s="209">
        <v>0.60199999999999998</v>
      </c>
      <c r="I313" s="210"/>
      <c r="J313" s="211">
        <f>ROUND(I313*H313,2)</f>
        <v>0</v>
      </c>
      <c r="K313" s="207" t="s">
        <v>748</v>
      </c>
      <c r="L313" s="45"/>
      <c r="M313" s="212" t="s">
        <v>19</v>
      </c>
      <c r="N313" s="213" t="s">
        <v>43</v>
      </c>
      <c r="O313" s="85"/>
      <c r="P313" s="214">
        <f>O313*H313</f>
        <v>0</v>
      </c>
      <c r="Q313" s="214">
        <v>0</v>
      </c>
      <c r="R313" s="214">
        <f>Q313*H313</f>
        <v>0</v>
      </c>
      <c r="S313" s="214">
        <v>0</v>
      </c>
      <c r="T313" s="21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251</v>
      </c>
      <c r="AT313" s="216" t="s">
        <v>141</v>
      </c>
      <c r="AU313" s="216" t="s">
        <v>147</v>
      </c>
      <c r="AY313" s="18" t="s">
        <v>138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147</v>
      </c>
      <c r="BK313" s="217">
        <f>ROUND(I313*H313,2)</f>
        <v>0</v>
      </c>
      <c r="BL313" s="18" t="s">
        <v>251</v>
      </c>
      <c r="BM313" s="216" t="s">
        <v>1011</v>
      </c>
    </row>
    <row r="314" s="2" customFormat="1">
      <c r="A314" s="39"/>
      <c r="B314" s="40"/>
      <c r="C314" s="41"/>
      <c r="D314" s="218" t="s">
        <v>149</v>
      </c>
      <c r="E314" s="41"/>
      <c r="F314" s="219" t="s">
        <v>1012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149</v>
      </c>
      <c r="AU314" s="18" t="s">
        <v>147</v>
      </c>
    </row>
    <row r="315" s="2" customFormat="1" ht="24.15" customHeight="1">
      <c r="A315" s="39"/>
      <c r="B315" s="40"/>
      <c r="C315" s="205" t="s">
        <v>516</v>
      </c>
      <c r="D315" s="205" t="s">
        <v>141</v>
      </c>
      <c r="E315" s="206" t="s">
        <v>1013</v>
      </c>
      <c r="F315" s="207" t="s">
        <v>1014</v>
      </c>
      <c r="G315" s="208" t="s">
        <v>330</v>
      </c>
      <c r="H315" s="209">
        <v>0.60199999999999998</v>
      </c>
      <c r="I315" s="210"/>
      <c r="J315" s="211">
        <f>ROUND(I315*H315,2)</f>
        <v>0</v>
      </c>
      <c r="K315" s="207" t="s">
        <v>748</v>
      </c>
      <c r="L315" s="45"/>
      <c r="M315" s="212" t="s">
        <v>19</v>
      </c>
      <c r="N315" s="213" t="s">
        <v>43</v>
      </c>
      <c r="O315" s="85"/>
      <c r="P315" s="214">
        <f>O315*H315</f>
        <v>0</v>
      </c>
      <c r="Q315" s="214">
        <v>0</v>
      </c>
      <c r="R315" s="214">
        <f>Q315*H315</f>
        <v>0</v>
      </c>
      <c r="S315" s="214">
        <v>0</v>
      </c>
      <c r="T315" s="21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6" t="s">
        <v>251</v>
      </c>
      <c r="AT315" s="216" t="s">
        <v>141</v>
      </c>
      <c r="AU315" s="216" t="s">
        <v>147</v>
      </c>
      <c r="AY315" s="18" t="s">
        <v>138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147</v>
      </c>
      <c r="BK315" s="217">
        <f>ROUND(I315*H315,2)</f>
        <v>0</v>
      </c>
      <c r="BL315" s="18" t="s">
        <v>251</v>
      </c>
      <c r="BM315" s="216" t="s">
        <v>1015</v>
      </c>
    </row>
    <row r="316" s="2" customFormat="1">
      <c r="A316" s="39"/>
      <c r="B316" s="40"/>
      <c r="C316" s="41"/>
      <c r="D316" s="218" t="s">
        <v>149</v>
      </c>
      <c r="E316" s="41"/>
      <c r="F316" s="219" t="s">
        <v>1016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149</v>
      </c>
      <c r="AU316" s="18" t="s">
        <v>147</v>
      </c>
    </row>
    <row r="317" s="2" customFormat="1" ht="33" customHeight="1">
      <c r="A317" s="39"/>
      <c r="B317" s="40"/>
      <c r="C317" s="205" t="s">
        <v>521</v>
      </c>
      <c r="D317" s="205" t="s">
        <v>141</v>
      </c>
      <c r="E317" s="206" t="s">
        <v>1017</v>
      </c>
      <c r="F317" s="207" t="s">
        <v>1018</v>
      </c>
      <c r="G317" s="208" t="s">
        <v>330</v>
      </c>
      <c r="H317" s="209">
        <v>12.039999999999999</v>
      </c>
      <c r="I317" s="210"/>
      <c r="J317" s="211">
        <f>ROUND(I317*H317,2)</f>
        <v>0</v>
      </c>
      <c r="K317" s="207" t="s">
        <v>748</v>
      </c>
      <c r="L317" s="45"/>
      <c r="M317" s="212" t="s">
        <v>19</v>
      </c>
      <c r="N317" s="213" t="s">
        <v>43</v>
      </c>
      <c r="O317" s="85"/>
      <c r="P317" s="214">
        <f>O317*H317</f>
        <v>0</v>
      </c>
      <c r="Q317" s="214">
        <v>0</v>
      </c>
      <c r="R317" s="214">
        <f>Q317*H317</f>
        <v>0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251</v>
      </c>
      <c r="AT317" s="216" t="s">
        <v>141</v>
      </c>
      <c r="AU317" s="216" t="s">
        <v>147</v>
      </c>
      <c r="AY317" s="18" t="s">
        <v>138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147</v>
      </c>
      <c r="BK317" s="217">
        <f>ROUND(I317*H317,2)</f>
        <v>0</v>
      </c>
      <c r="BL317" s="18" t="s">
        <v>251</v>
      </c>
      <c r="BM317" s="216" t="s">
        <v>1019</v>
      </c>
    </row>
    <row r="318" s="2" customFormat="1">
      <c r="A318" s="39"/>
      <c r="B318" s="40"/>
      <c r="C318" s="41"/>
      <c r="D318" s="218" t="s">
        <v>149</v>
      </c>
      <c r="E318" s="41"/>
      <c r="F318" s="219" t="s">
        <v>1020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149</v>
      </c>
      <c r="AU318" s="18" t="s">
        <v>147</v>
      </c>
    </row>
    <row r="319" s="14" customFormat="1">
      <c r="A319" s="14"/>
      <c r="B319" s="234"/>
      <c r="C319" s="235"/>
      <c r="D319" s="225" t="s">
        <v>151</v>
      </c>
      <c r="E319" s="235"/>
      <c r="F319" s="237" t="s">
        <v>1021</v>
      </c>
      <c r="G319" s="235"/>
      <c r="H319" s="238">
        <v>12.039999999999999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4" t="s">
        <v>151</v>
      </c>
      <c r="AU319" s="244" t="s">
        <v>147</v>
      </c>
      <c r="AV319" s="14" t="s">
        <v>147</v>
      </c>
      <c r="AW319" s="14" t="s">
        <v>4</v>
      </c>
      <c r="AX319" s="14" t="s">
        <v>79</v>
      </c>
      <c r="AY319" s="244" t="s">
        <v>138</v>
      </c>
    </row>
    <row r="320" s="12" customFormat="1" ht="22.8" customHeight="1">
      <c r="A320" s="12"/>
      <c r="B320" s="189"/>
      <c r="C320" s="190"/>
      <c r="D320" s="191" t="s">
        <v>70</v>
      </c>
      <c r="E320" s="203" t="s">
        <v>1022</v>
      </c>
      <c r="F320" s="203" t="s">
        <v>1023</v>
      </c>
      <c r="G320" s="190"/>
      <c r="H320" s="190"/>
      <c r="I320" s="193"/>
      <c r="J320" s="204">
        <f>BK320</f>
        <v>0</v>
      </c>
      <c r="K320" s="190"/>
      <c r="L320" s="195"/>
      <c r="M320" s="196"/>
      <c r="N320" s="197"/>
      <c r="O320" s="197"/>
      <c r="P320" s="198">
        <f>SUM(P321:P328)</f>
        <v>0</v>
      </c>
      <c r="Q320" s="197"/>
      <c r="R320" s="198">
        <f>SUM(R321:R328)</f>
        <v>0.043400000000000001</v>
      </c>
      <c r="S320" s="197"/>
      <c r="T320" s="199">
        <f>SUM(T321:T328)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0" t="s">
        <v>147</v>
      </c>
      <c r="AT320" s="201" t="s">
        <v>70</v>
      </c>
      <c r="AU320" s="201" t="s">
        <v>79</v>
      </c>
      <c r="AY320" s="200" t="s">
        <v>138</v>
      </c>
      <c r="BK320" s="202">
        <f>SUM(BK321:BK328)</f>
        <v>0</v>
      </c>
    </row>
    <row r="321" s="2" customFormat="1" ht="24.15" customHeight="1">
      <c r="A321" s="39"/>
      <c r="B321" s="40"/>
      <c r="C321" s="205" t="s">
        <v>526</v>
      </c>
      <c r="D321" s="205" t="s">
        <v>141</v>
      </c>
      <c r="E321" s="206" t="s">
        <v>1024</v>
      </c>
      <c r="F321" s="207" t="s">
        <v>1025</v>
      </c>
      <c r="G321" s="208" t="s">
        <v>226</v>
      </c>
      <c r="H321" s="209">
        <v>70</v>
      </c>
      <c r="I321" s="210"/>
      <c r="J321" s="211">
        <f>ROUND(I321*H321,2)</f>
        <v>0</v>
      </c>
      <c r="K321" s="207" t="s">
        <v>748</v>
      </c>
      <c r="L321" s="45"/>
      <c r="M321" s="212" t="s">
        <v>19</v>
      </c>
      <c r="N321" s="213" t="s">
        <v>43</v>
      </c>
      <c r="O321" s="85"/>
      <c r="P321" s="214">
        <f>O321*H321</f>
        <v>0</v>
      </c>
      <c r="Q321" s="214">
        <v>0.00050000000000000001</v>
      </c>
      <c r="R321" s="214">
        <f>Q321*H321</f>
        <v>0.035000000000000003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251</v>
      </c>
      <c r="AT321" s="216" t="s">
        <v>141</v>
      </c>
      <c r="AU321" s="216" t="s">
        <v>147</v>
      </c>
      <c r="AY321" s="18" t="s">
        <v>138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147</v>
      </c>
      <c r="BK321" s="217">
        <f>ROUND(I321*H321,2)</f>
        <v>0</v>
      </c>
      <c r="BL321" s="18" t="s">
        <v>251</v>
      </c>
      <c r="BM321" s="216" t="s">
        <v>1026</v>
      </c>
    </row>
    <row r="322" s="2" customFormat="1">
      <c r="A322" s="39"/>
      <c r="B322" s="40"/>
      <c r="C322" s="41"/>
      <c r="D322" s="218" t="s">
        <v>149</v>
      </c>
      <c r="E322" s="41"/>
      <c r="F322" s="219" t="s">
        <v>1027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149</v>
      </c>
      <c r="AU322" s="18" t="s">
        <v>147</v>
      </c>
    </row>
    <row r="323" s="13" customFormat="1">
      <c r="A323" s="13"/>
      <c r="B323" s="223"/>
      <c r="C323" s="224"/>
      <c r="D323" s="225" t="s">
        <v>151</v>
      </c>
      <c r="E323" s="226" t="s">
        <v>19</v>
      </c>
      <c r="F323" s="227" t="s">
        <v>923</v>
      </c>
      <c r="G323" s="224"/>
      <c r="H323" s="226" t="s">
        <v>19</v>
      </c>
      <c r="I323" s="228"/>
      <c r="J323" s="224"/>
      <c r="K323" s="224"/>
      <c r="L323" s="229"/>
      <c r="M323" s="230"/>
      <c r="N323" s="231"/>
      <c r="O323" s="231"/>
      <c r="P323" s="231"/>
      <c r="Q323" s="231"/>
      <c r="R323" s="231"/>
      <c r="S323" s="231"/>
      <c r="T323" s="23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3" t="s">
        <v>151</v>
      </c>
      <c r="AU323" s="233" t="s">
        <v>147</v>
      </c>
      <c r="AV323" s="13" t="s">
        <v>79</v>
      </c>
      <c r="AW323" s="13" t="s">
        <v>33</v>
      </c>
      <c r="AX323" s="13" t="s">
        <v>71</v>
      </c>
      <c r="AY323" s="233" t="s">
        <v>138</v>
      </c>
    </row>
    <row r="324" s="14" customFormat="1">
      <c r="A324" s="14"/>
      <c r="B324" s="234"/>
      <c r="C324" s="235"/>
      <c r="D324" s="225" t="s">
        <v>151</v>
      </c>
      <c r="E324" s="236" t="s">
        <v>19</v>
      </c>
      <c r="F324" s="237" t="s">
        <v>1028</v>
      </c>
      <c r="G324" s="235"/>
      <c r="H324" s="238">
        <v>70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4" t="s">
        <v>151</v>
      </c>
      <c r="AU324" s="244" t="s">
        <v>147</v>
      </c>
      <c r="AV324" s="14" t="s">
        <v>147</v>
      </c>
      <c r="AW324" s="14" t="s">
        <v>33</v>
      </c>
      <c r="AX324" s="14" t="s">
        <v>79</v>
      </c>
      <c r="AY324" s="244" t="s">
        <v>138</v>
      </c>
    </row>
    <row r="325" s="2" customFormat="1" ht="24.15" customHeight="1">
      <c r="A325" s="39"/>
      <c r="B325" s="40"/>
      <c r="C325" s="205" t="s">
        <v>531</v>
      </c>
      <c r="D325" s="205" t="s">
        <v>141</v>
      </c>
      <c r="E325" s="206" t="s">
        <v>1029</v>
      </c>
      <c r="F325" s="207" t="s">
        <v>1030</v>
      </c>
      <c r="G325" s="208" t="s">
        <v>226</v>
      </c>
      <c r="H325" s="209">
        <v>12</v>
      </c>
      <c r="I325" s="210"/>
      <c r="J325" s="211">
        <f>ROUND(I325*H325,2)</f>
        <v>0</v>
      </c>
      <c r="K325" s="207" t="s">
        <v>748</v>
      </c>
      <c r="L325" s="45"/>
      <c r="M325" s="212" t="s">
        <v>19</v>
      </c>
      <c r="N325" s="213" t="s">
        <v>43</v>
      </c>
      <c r="O325" s="85"/>
      <c r="P325" s="214">
        <f>O325*H325</f>
        <v>0</v>
      </c>
      <c r="Q325" s="214">
        <v>0.00069999999999999999</v>
      </c>
      <c r="R325" s="214">
        <f>Q325*H325</f>
        <v>0.0083999999999999995</v>
      </c>
      <c r="S325" s="214">
        <v>0</v>
      </c>
      <c r="T325" s="21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6" t="s">
        <v>251</v>
      </c>
      <c r="AT325" s="216" t="s">
        <v>141</v>
      </c>
      <c r="AU325" s="216" t="s">
        <v>147</v>
      </c>
      <c r="AY325" s="18" t="s">
        <v>138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147</v>
      </c>
      <c r="BK325" s="217">
        <f>ROUND(I325*H325,2)</f>
        <v>0</v>
      </c>
      <c r="BL325" s="18" t="s">
        <v>251</v>
      </c>
      <c r="BM325" s="216" t="s">
        <v>1031</v>
      </c>
    </row>
    <row r="326" s="2" customFormat="1">
      <c r="A326" s="39"/>
      <c r="B326" s="40"/>
      <c r="C326" s="41"/>
      <c r="D326" s="218" t="s">
        <v>149</v>
      </c>
      <c r="E326" s="41"/>
      <c r="F326" s="219" t="s">
        <v>1032</v>
      </c>
      <c r="G326" s="41"/>
      <c r="H326" s="41"/>
      <c r="I326" s="220"/>
      <c r="J326" s="41"/>
      <c r="K326" s="41"/>
      <c r="L326" s="45"/>
      <c r="M326" s="221"/>
      <c r="N326" s="222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149</v>
      </c>
      <c r="AU326" s="18" t="s">
        <v>147</v>
      </c>
    </row>
    <row r="327" s="13" customFormat="1">
      <c r="A327" s="13"/>
      <c r="B327" s="223"/>
      <c r="C327" s="224"/>
      <c r="D327" s="225" t="s">
        <v>151</v>
      </c>
      <c r="E327" s="226" t="s">
        <v>19</v>
      </c>
      <c r="F327" s="227" t="s">
        <v>923</v>
      </c>
      <c r="G327" s="224"/>
      <c r="H327" s="226" t="s">
        <v>19</v>
      </c>
      <c r="I327" s="228"/>
      <c r="J327" s="224"/>
      <c r="K327" s="224"/>
      <c r="L327" s="229"/>
      <c r="M327" s="230"/>
      <c r="N327" s="231"/>
      <c r="O327" s="231"/>
      <c r="P327" s="231"/>
      <c r="Q327" s="231"/>
      <c r="R327" s="231"/>
      <c r="S327" s="231"/>
      <c r="T327" s="23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3" t="s">
        <v>151</v>
      </c>
      <c r="AU327" s="233" t="s">
        <v>147</v>
      </c>
      <c r="AV327" s="13" t="s">
        <v>79</v>
      </c>
      <c r="AW327" s="13" t="s">
        <v>33</v>
      </c>
      <c r="AX327" s="13" t="s">
        <v>71</v>
      </c>
      <c r="AY327" s="233" t="s">
        <v>138</v>
      </c>
    </row>
    <row r="328" s="14" customFormat="1">
      <c r="A328" s="14"/>
      <c r="B328" s="234"/>
      <c r="C328" s="235"/>
      <c r="D328" s="225" t="s">
        <v>151</v>
      </c>
      <c r="E328" s="236" t="s">
        <v>19</v>
      </c>
      <c r="F328" s="237" t="s">
        <v>223</v>
      </c>
      <c r="G328" s="235"/>
      <c r="H328" s="238">
        <v>12</v>
      </c>
      <c r="I328" s="239"/>
      <c r="J328" s="235"/>
      <c r="K328" s="235"/>
      <c r="L328" s="240"/>
      <c r="M328" s="269"/>
      <c r="N328" s="270"/>
      <c r="O328" s="270"/>
      <c r="P328" s="270"/>
      <c r="Q328" s="270"/>
      <c r="R328" s="270"/>
      <c r="S328" s="270"/>
      <c r="T328" s="27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4" t="s">
        <v>151</v>
      </c>
      <c r="AU328" s="244" t="s">
        <v>147</v>
      </c>
      <c r="AV328" s="14" t="s">
        <v>147</v>
      </c>
      <c r="AW328" s="14" t="s">
        <v>33</v>
      </c>
      <c r="AX328" s="14" t="s">
        <v>79</v>
      </c>
      <c r="AY328" s="244" t="s">
        <v>138</v>
      </c>
    </row>
    <row r="329" s="2" customFormat="1" ht="6.96" customHeight="1">
      <c r="A329" s="39"/>
      <c r="B329" s="60"/>
      <c r="C329" s="61"/>
      <c r="D329" s="61"/>
      <c r="E329" s="61"/>
      <c r="F329" s="61"/>
      <c r="G329" s="61"/>
      <c r="H329" s="61"/>
      <c r="I329" s="61"/>
      <c r="J329" s="61"/>
      <c r="K329" s="61"/>
      <c r="L329" s="45"/>
      <c r="M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</row>
  </sheetData>
  <sheetProtection sheet="1" autoFilter="0" formatColumns="0" formatRows="0" objects="1" scenarios="1" spinCount="100000" saltValue="4oDQILP0Geygb2Zy1mB07daoGajG/O+N4ScyfrZbzRO36susUnW++pbIzXGzx4FGk8G9bsvVEoCyVG6arQX3Ug==" hashValue="88qtcEKlHLSKqM9rTsQBbsoYXpxsiwySIbosomarJBg6zE3Mt8csNIA67bk3qURqHxooAS2d7wxW+MQ+YHHpiw==" algorithmName="SHA-512" password="CC35"/>
  <autoFilter ref="C85:K328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1_02/997013217"/>
    <hyperlink ref="F92" r:id="rId2" display="https://podminky.urs.cz/item/CS_URS_2021_02/997013501"/>
    <hyperlink ref="F94" r:id="rId3" display="https://podminky.urs.cz/item/CS_URS_2021_02/997013509"/>
    <hyperlink ref="F97" r:id="rId4" display="https://podminky.urs.cz/item/CS_URS_2021_02/997013631"/>
    <hyperlink ref="F101" r:id="rId5" display="https://podminky.urs.cz/item/CS_URS_2021_02/721140802"/>
    <hyperlink ref="F105" r:id="rId6" display="https://podminky.urs.cz/item/CS_URS_2021_02/721140806"/>
    <hyperlink ref="F109" r:id="rId7" display="https://podminky.urs.cz/item/CS_URS_2021_02/721174042"/>
    <hyperlink ref="F113" r:id="rId8" display="https://podminky.urs.cz/item/CS_URS_2021_02/721174043"/>
    <hyperlink ref="F119" r:id="rId9" display="https://podminky.urs.cz/item/CS_URS_2021_02/721174045"/>
    <hyperlink ref="F123" r:id="rId10" display="https://podminky.urs.cz/item/CS_URS_2021_02/721175013"/>
    <hyperlink ref="F127" r:id="rId11" display="https://podminky.urs.cz/item/CS_URS_2021_02/721194104"/>
    <hyperlink ref="F131" r:id="rId12" display="https://podminky.urs.cz/item/CS_URS_2021_02/721194105"/>
    <hyperlink ref="F135" r:id="rId13" display="https://podminky.urs.cz/item/CS_URS_2021_02/721194109"/>
    <hyperlink ref="F139" r:id="rId14" display="https://podminky.urs.cz/item/CS_URS_2021_02/721220801"/>
    <hyperlink ref="F144" r:id="rId15" display="https://podminky.urs.cz/item/CS_URS_2021_02/721290111"/>
    <hyperlink ref="F151" r:id="rId16" display="https://podminky.urs.cz/item/CS_URS_2021_02/998721103"/>
    <hyperlink ref="F153" r:id="rId17" display="https://podminky.urs.cz/item/CS_URS_2021_02/998721181"/>
    <hyperlink ref="F155" r:id="rId18" display="https://podminky.urs.cz/item/CS_URS_2021_02/998721194"/>
    <hyperlink ref="F157" r:id="rId19" display="https://podminky.urs.cz/item/CS_URS_2021_02/998721199"/>
    <hyperlink ref="F161" r:id="rId20" display="https://podminky.urs.cz/item/CS_URS_2021_02/722130801"/>
    <hyperlink ref="F165" r:id="rId21" display="https://podminky.urs.cz/item/CS_URS_2021_02/722176112"/>
    <hyperlink ref="F170" r:id="rId22" display="https://podminky.urs.cz/item/CS_URS_2021_02/722176113"/>
    <hyperlink ref="F175" r:id="rId23" display="https://podminky.urs.cz/item/CS_URS_2021_02/722179192"/>
    <hyperlink ref="F179" r:id="rId24" display="https://podminky.urs.cz/item/CS_URS_2021_02/722181221"/>
    <hyperlink ref="F183" r:id="rId25" display="https://podminky.urs.cz/item/CS_URS_2021_02/722181222"/>
    <hyperlink ref="F187" r:id="rId26" display="https://podminky.urs.cz/item/CS_URS_2021_02/722181251"/>
    <hyperlink ref="F191" r:id="rId27" display="https://podminky.urs.cz/item/CS_URS_2021_02/722181252"/>
    <hyperlink ref="F195" r:id="rId28" display="https://podminky.urs.cz/item/CS_URS_2021_02/722220111"/>
    <hyperlink ref="F203" r:id="rId29" display="https://podminky.urs.cz/item/CS_URS_2021_02/722220121"/>
    <hyperlink ref="F207" r:id="rId30" display="https://podminky.urs.cz/item/CS_URS_2021_02/722240123"/>
    <hyperlink ref="F211" r:id="rId31" display="https://podminky.urs.cz/item/CS_URS_2021_02/722290234"/>
    <hyperlink ref="F215" r:id="rId32" display="https://podminky.urs.cz/item/CS_URS_2021_02/998722103"/>
    <hyperlink ref="F217" r:id="rId33" display="https://podminky.urs.cz/item/CS_URS_2021_02/998722181"/>
    <hyperlink ref="F219" r:id="rId34" display="https://podminky.urs.cz/item/CS_URS_2021_02/998722194"/>
    <hyperlink ref="F221" r:id="rId35" display="https://podminky.urs.cz/item/CS_URS_2021_02/998722199"/>
    <hyperlink ref="F225" r:id="rId36" display="https://podminky.urs.cz/item/CS_URS_2021_02/725110811"/>
    <hyperlink ref="F229" r:id="rId37" display="https://podminky.urs.cz/item/CS_URS_2021_02/725112171"/>
    <hyperlink ref="F233" r:id="rId38" display="https://podminky.urs.cz/item/CS_URS_2021_02/725210821"/>
    <hyperlink ref="F237" r:id="rId39" display="https://podminky.urs.cz/item/CS_URS_2021_02/725211602"/>
    <hyperlink ref="F241" r:id="rId40" display="https://podminky.urs.cz/item/CS_URS_2021_02/725240811"/>
    <hyperlink ref="F245" r:id="rId41" display="https://podminky.urs.cz/item/CS_URS_2021_02/725240812"/>
    <hyperlink ref="F249" r:id="rId42" display="https://podminky.urs.cz/item/CS_URS_2021_02/725241111"/>
    <hyperlink ref="F253" r:id="rId43" display="https://podminky.urs.cz/item/CS_URS_2021_02/725310823"/>
    <hyperlink ref="F257" r:id="rId44" display="https://podminky.urs.cz/item/CS_URS_2021_02/725810811"/>
    <hyperlink ref="F261" r:id="rId45" display="https://podminky.urs.cz/item/CS_URS_2021_02/725813111"/>
    <hyperlink ref="F268" r:id="rId46" display="https://podminky.urs.cz/item/CS_URS_2021_02/725813112"/>
    <hyperlink ref="F272" r:id="rId47" display="https://podminky.urs.cz/item/CS_URS_2021_02/725820801"/>
    <hyperlink ref="F280" r:id="rId48" display="https://podminky.urs.cz/item/CS_URS_2021_02/725822612"/>
    <hyperlink ref="F284" r:id="rId49" display="https://podminky.urs.cz/item/CS_URS_2021_02/725840850"/>
    <hyperlink ref="F288" r:id="rId50" display="https://podminky.urs.cz/item/CS_URS_2021_02/725840860"/>
    <hyperlink ref="F292" r:id="rId51" display="https://podminky.urs.cz/item/CS_URS_2021_02/725841311"/>
    <hyperlink ref="F296" r:id="rId52" display="https://podminky.urs.cz/item/CS_URS_2021_02/725861102"/>
    <hyperlink ref="F300" r:id="rId53" display="https://podminky.urs.cz/item/CS_URS_2021_02/725862103"/>
    <hyperlink ref="F304" r:id="rId54" display="https://podminky.urs.cz/item/CS_URS_2021_02/725865312"/>
    <hyperlink ref="F308" r:id="rId55" display="https://podminky.urs.cz/item/CS_URS_2021_02/721226521"/>
    <hyperlink ref="F312" r:id="rId56" display="https://podminky.urs.cz/item/CS_URS_2021_02/998725103"/>
    <hyperlink ref="F314" r:id="rId57" display="https://podminky.urs.cz/item/CS_URS_2021_02/998725181"/>
    <hyperlink ref="F316" r:id="rId58" display="https://podminky.urs.cz/item/CS_URS_2021_02/998725194"/>
    <hyperlink ref="F318" r:id="rId59" display="https://podminky.urs.cz/item/CS_URS_2021_02/998725199"/>
    <hyperlink ref="F322" r:id="rId60" display="https://podminky.urs.cz/item/CS_URS_2021_02/727121101"/>
    <hyperlink ref="F326" r:id="rId61" display="https://podminky.urs.cz/item/CS_URS_2021_02/72712110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stoupacího potrubí č. 1, 4 v BD Čujkovova 32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1033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23. 10. 2022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ROUND((SUM(BE81:BE85)),  2)</f>
        <v>0</v>
      </c>
      <c r="G33" s="39"/>
      <c r="H33" s="39"/>
      <c r="I33" s="149">
        <v>0.20999999999999999</v>
      </c>
      <c r="J33" s="148">
        <f>ROUND(((SUM(BE81:BE85))*I33),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ROUND((SUM(BF81:BF85)),  2)</f>
        <v>0</v>
      </c>
      <c r="G34" s="39"/>
      <c r="H34" s="39"/>
      <c r="I34" s="149">
        <v>0.14999999999999999</v>
      </c>
      <c r="J34" s="148">
        <f>ROUND(((SUM(BF81:BF85))*I34),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ROUND((SUM(BG81:BG85)),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ROUND((SUM(BH81:BH85)),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ROUND((SUM(BI81:BI85)),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stoupacího potrubí č. 1, 4 v BD Čujkovova 32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Stoupačka 01 Elektroinstalace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Ostrava</v>
      </c>
      <c r="G52" s="41"/>
      <c r="H52" s="41"/>
      <c r="I52" s="33" t="s">
        <v>23</v>
      </c>
      <c r="J52" s="73" t="str">
        <f>IF(J12="","",J12)</f>
        <v>23. 10. 2022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Úřad městského obvodu Ostrava Jih</v>
      </c>
      <c r="G54" s="41"/>
      <c r="H54" s="41"/>
      <c r="I54" s="33" t="s">
        <v>31</v>
      </c>
      <c r="J54" s="37" t="str">
        <f>E21</f>
        <v>Ing. Petr Fraš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Petr Fraš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113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1034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123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Oprava stoupacího potrubí č. 1, 4 v BD Čujkovova 32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03 - Stoupačka 01 Elektroinstalace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Ostrava</v>
      </c>
      <c r="G75" s="41"/>
      <c r="H75" s="41"/>
      <c r="I75" s="33" t="s">
        <v>23</v>
      </c>
      <c r="J75" s="73" t="str">
        <f>IF(J12="","",J12)</f>
        <v>23. 10. 2022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Úřad městského obvodu Ostrava Jih</v>
      </c>
      <c r="G77" s="41"/>
      <c r="H77" s="41"/>
      <c r="I77" s="33" t="s">
        <v>31</v>
      </c>
      <c r="J77" s="37" t="str">
        <f>E21</f>
        <v>Ing. Petr Fraš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34</v>
      </c>
      <c r="J78" s="37" t="str">
        <f>E24</f>
        <v>Ing. Petr Fraš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124</v>
      </c>
      <c r="D80" s="181" t="s">
        <v>56</v>
      </c>
      <c r="E80" s="181" t="s">
        <v>52</v>
      </c>
      <c r="F80" s="181" t="s">
        <v>53</v>
      </c>
      <c r="G80" s="181" t="s">
        <v>125</v>
      </c>
      <c r="H80" s="181" t="s">
        <v>126</v>
      </c>
      <c r="I80" s="181" t="s">
        <v>127</v>
      </c>
      <c r="J80" s="181" t="s">
        <v>104</v>
      </c>
      <c r="K80" s="182" t="s">
        <v>128</v>
      </c>
      <c r="L80" s="183"/>
      <c r="M80" s="93" t="s">
        <v>19</v>
      </c>
      <c r="N80" s="94" t="s">
        <v>41</v>
      </c>
      <c r="O80" s="94" t="s">
        <v>129</v>
      </c>
      <c r="P80" s="94" t="s">
        <v>130</v>
      </c>
      <c r="Q80" s="94" t="s">
        <v>131</v>
      </c>
      <c r="R80" s="94" t="s">
        <v>132</v>
      </c>
      <c r="S80" s="94" t="s">
        <v>133</v>
      </c>
      <c r="T80" s="95" t="s">
        <v>134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135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70</v>
      </c>
      <c r="AU81" s="18" t="s">
        <v>105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70</v>
      </c>
      <c r="E82" s="192" t="s">
        <v>372</v>
      </c>
      <c r="F82" s="192" t="s">
        <v>373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147</v>
      </c>
      <c r="AT82" s="201" t="s">
        <v>70</v>
      </c>
      <c r="AU82" s="201" t="s">
        <v>71</v>
      </c>
      <c r="AY82" s="200" t="s">
        <v>138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70</v>
      </c>
      <c r="E83" s="203" t="s">
        <v>1035</v>
      </c>
      <c r="F83" s="203" t="s">
        <v>1036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SUM(P84:P85)</f>
        <v>0</v>
      </c>
      <c r="Q83" s="197"/>
      <c r="R83" s="198">
        <f>SUM(R84:R85)</f>
        <v>0</v>
      </c>
      <c r="S83" s="197"/>
      <c r="T83" s="199">
        <f>SUM(T84:T85)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147</v>
      </c>
      <c r="AT83" s="201" t="s">
        <v>70</v>
      </c>
      <c r="AU83" s="201" t="s">
        <v>79</v>
      </c>
      <c r="AY83" s="200" t="s">
        <v>138</v>
      </c>
      <c r="BK83" s="202">
        <f>SUM(BK84:BK85)</f>
        <v>0</v>
      </c>
    </row>
    <row r="84" s="2" customFormat="1" ht="16.5" customHeight="1">
      <c r="A84" s="39"/>
      <c r="B84" s="40"/>
      <c r="C84" s="205" t="s">
        <v>79</v>
      </c>
      <c r="D84" s="205" t="s">
        <v>141</v>
      </c>
      <c r="E84" s="206" t="s">
        <v>1037</v>
      </c>
      <c r="F84" s="207" t="s">
        <v>1038</v>
      </c>
      <c r="G84" s="208" t="s">
        <v>407</v>
      </c>
      <c r="H84" s="209">
        <v>1</v>
      </c>
      <c r="I84" s="210"/>
      <c r="J84" s="211">
        <f>ROUND(I84*H84,2)</f>
        <v>0</v>
      </c>
      <c r="K84" s="207" t="s">
        <v>408</v>
      </c>
      <c r="L84" s="45"/>
      <c r="M84" s="212" t="s">
        <v>19</v>
      </c>
      <c r="N84" s="213" t="s">
        <v>43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251</v>
      </c>
      <c r="AT84" s="216" t="s">
        <v>141</v>
      </c>
      <c r="AU84" s="216" t="s">
        <v>147</v>
      </c>
      <c r="AY84" s="18" t="s">
        <v>138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147</v>
      </c>
      <c r="BK84" s="217">
        <f>ROUND(I84*H84,2)</f>
        <v>0</v>
      </c>
      <c r="BL84" s="18" t="s">
        <v>251</v>
      </c>
      <c r="BM84" s="216" t="s">
        <v>1039</v>
      </c>
    </row>
    <row r="85" s="14" customFormat="1">
      <c r="A85" s="14"/>
      <c r="B85" s="234"/>
      <c r="C85" s="235"/>
      <c r="D85" s="225" t="s">
        <v>151</v>
      </c>
      <c r="E85" s="236" t="s">
        <v>19</v>
      </c>
      <c r="F85" s="237" t="s">
        <v>79</v>
      </c>
      <c r="G85" s="235"/>
      <c r="H85" s="238">
        <v>1</v>
      </c>
      <c r="I85" s="239"/>
      <c r="J85" s="235"/>
      <c r="K85" s="235"/>
      <c r="L85" s="240"/>
      <c r="M85" s="269"/>
      <c r="N85" s="270"/>
      <c r="O85" s="270"/>
      <c r="P85" s="270"/>
      <c r="Q85" s="270"/>
      <c r="R85" s="270"/>
      <c r="S85" s="270"/>
      <c r="T85" s="271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44" t="s">
        <v>151</v>
      </c>
      <c r="AU85" s="244" t="s">
        <v>147</v>
      </c>
      <c r="AV85" s="14" t="s">
        <v>147</v>
      </c>
      <c r="AW85" s="14" t="s">
        <v>33</v>
      </c>
      <c r="AX85" s="14" t="s">
        <v>79</v>
      </c>
      <c r="AY85" s="244" t="s">
        <v>138</v>
      </c>
    </row>
    <row r="86" s="2" customFormat="1" ht="6.96" customHeight="1">
      <c r="A86" s="39"/>
      <c r="B86" s="60"/>
      <c r="C86" s="61"/>
      <c r="D86" s="61"/>
      <c r="E86" s="61"/>
      <c r="F86" s="61"/>
      <c r="G86" s="61"/>
      <c r="H86" s="61"/>
      <c r="I86" s="61"/>
      <c r="J86" s="61"/>
      <c r="K86" s="61"/>
      <c r="L86" s="45"/>
      <c r="M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</sheetData>
  <sheetProtection sheet="1" autoFilter="0" formatColumns="0" formatRows="0" objects="1" scenarios="1" spinCount="100000" saltValue="C3nCh6g1QGmOLNj7KhyV0gi9tr/meUMtVYsh++51u1fgaJUuODKSX24dzMs4crC808+QU5NYddIskCex/rlmqg==" hashValue="IopnbL4uchgWVyZ2016XmbFaYCgYlWFLEorJOS8ChhR9a40SfOmumOjGzifpw2DoKnyCUv+hxRFkjRD5yTPamg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stoupacího potrubí č. 1, 4 v BD Čujkovova 32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1040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23. 10. 2022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ROUND(J96,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ROUND((SUM(BE96:BE530)),  2)</f>
        <v>0</v>
      </c>
      <c r="G33" s="39"/>
      <c r="H33" s="39"/>
      <c r="I33" s="149">
        <v>0.20999999999999999</v>
      </c>
      <c r="J33" s="148">
        <f>ROUND(((SUM(BE96:BE530))*I33),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ROUND((SUM(BF96:BF530)),  2)</f>
        <v>0</v>
      </c>
      <c r="G34" s="39"/>
      <c r="H34" s="39"/>
      <c r="I34" s="149">
        <v>0.14999999999999999</v>
      </c>
      <c r="J34" s="148">
        <f>ROUND(((SUM(BF96:BF530))*I34),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ROUND((SUM(BG96:BG530)),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ROUND((SUM(BH96:BH530)),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ROUND((SUM(BI96:BI530)),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stoupacího potrubí č. 1, 4 v BD Čujkovova 32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Stoupačka 04 Stavební část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Ostrava</v>
      </c>
      <c r="G52" s="41"/>
      <c r="H52" s="41"/>
      <c r="I52" s="33" t="s">
        <v>23</v>
      </c>
      <c r="J52" s="73" t="str">
        <f>IF(J12="","",J12)</f>
        <v>23. 10. 2022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Úřad městského obvodu Ostrava Jih</v>
      </c>
      <c r="G54" s="41"/>
      <c r="H54" s="41"/>
      <c r="I54" s="33" t="s">
        <v>31</v>
      </c>
      <c r="J54" s="37" t="str">
        <f>E21</f>
        <v>Ing. Petr Fraš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Petr Fraš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J96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J97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107</v>
      </c>
      <c r="E61" s="175"/>
      <c r="F61" s="175"/>
      <c r="G61" s="175"/>
      <c r="H61" s="175"/>
      <c r="I61" s="175"/>
      <c r="J61" s="176">
        <f>J98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108</v>
      </c>
      <c r="E62" s="175"/>
      <c r="F62" s="175"/>
      <c r="G62" s="175"/>
      <c r="H62" s="175"/>
      <c r="I62" s="175"/>
      <c r="J62" s="176">
        <f>J106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109</v>
      </c>
      <c r="E63" s="175"/>
      <c r="F63" s="175"/>
      <c r="G63" s="175"/>
      <c r="H63" s="175"/>
      <c r="I63" s="175"/>
      <c r="J63" s="176">
        <f>J111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110</v>
      </c>
      <c r="E64" s="175"/>
      <c r="F64" s="175"/>
      <c r="G64" s="175"/>
      <c r="H64" s="175"/>
      <c r="I64" s="175"/>
      <c r="J64" s="176">
        <f>J192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111</v>
      </c>
      <c r="E65" s="175"/>
      <c r="F65" s="175"/>
      <c r="G65" s="175"/>
      <c r="H65" s="175"/>
      <c r="I65" s="175"/>
      <c r="J65" s="176">
        <f>J246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112</v>
      </c>
      <c r="E66" s="175"/>
      <c r="F66" s="175"/>
      <c r="G66" s="175"/>
      <c r="H66" s="175"/>
      <c r="I66" s="175"/>
      <c r="J66" s="176">
        <f>J256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113</v>
      </c>
      <c r="E67" s="169"/>
      <c r="F67" s="169"/>
      <c r="G67" s="169"/>
      <c r="H67" s="169"/>
      <c r="I67" s="169"/>
      <c r="J67" s="170">
        <f>J266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114</v>
      </c>
      <c r="E68" s="175"/>
      <c r="F68" s="175"/>
      <c r="G68" s="175"/>
      <c r="H68" s="175"/>
      <c r="I68" s="175"/>
      <c r="J68" s="176">
        <f>J267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115</v>
      </c>
      <c r="E69" s="175"/>
      <c r="F69" s="175"/>
      <c r="G69" s="175"/>
      <c r="H69" s="175"/>
      <c r="I69" s="175"/>
      <c r="J69" s="176">
        <f>J282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116</v>
      </c>
      <c r="E70" s="175"/>
      <c r="F70" s="175"/>
      <c r="G70" s="175"/>
      <c r="H70" s="175"/>
      <c r="I70" s="175"/>
      <c r="J70" s="176">
        <f>J308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117</v>
      </c>
      <c r="E71" s="175"/>
      <c r="F71" s="175"/>
      <c r="G71" s="175"/>
      <c r="H71" s="175"/>
      <c r="I71" s="175"/>
      <c r="J71" s="176">
        <f>J316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118</v>
      </c>
      <c r="E72" s="175"/>
      <c r="F72" s="175"/>
      <c r="G72" s="175"/>
      <c r="H72" s="175"/>
      <c r="I72" s="175"/>
      <c r="J72" s="176">
        <f>J344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119</v>
      </c>
      <c r="E73" s="175"/>
      <c r="F73" s="175"/>
      <c r="G73" s="175"/>
      <c r="H73" s="175"/>
      <c r="I73" s="175"/>
      <c r="J73" s="176">
        <f>J359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120</v>
      </c>
      <c r="E74" s="175"/>
      <c r="F74" s="175"/>
      <c r="G74" s="175"/>
      <c r="H74" s="175"/>
      <c r="I74" s="175"/>
      <c r="J74" s="176">
        <f>J419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121</v>
      </c>
      <c r="E75" s="175"/>
      <c r="F75" s="175"/>
      <c r="G75" s="175"/>
      <c r="H75" s="175"/>
      <c r="I75" s="175"/>
      <c r="J75" s="176">
        <f>J485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122</v>
      </c>
      <c r="E76" s="175"/>
      <c r="F76" s="175"/>
      <c r="G76" s="175"/>
      <c r="H76" s="175"/>
      <c r="I76" s="175"/>
      <c r="J76" s="176">
        <f>J494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123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16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61" t="str">
        <f>E7</f>
        <v>Oprava stoupacího potrubí č. 1, 4 v BD Čujkovova 32</v>
      </c>
      <c r="F86" s="33"/>
      <c r="G86" s="33"/>
      <c r="H86" s="33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100</v>
      </c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E9</f>
        <v>04 - Stoupačka 04 Stavební část</v>
      </c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F12</f>
        <v>Ostrava</v>
      </c>
      <c r="G90" s="41"/>
      <c r="H90" s="41"/>
      <c r="I90" s="33" t="s">
        <v>23</v>
      </c>
      <c r="J90" s="73" t="str">
        <f>IF(J12="","",J12)</f>
        <v>23. 10. 2022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E15</f>
        <v>Úřad městského obvodu Ostrava Jih</v>
      </c>
      <c r="G92" s="41"/>
      <c r="H92" s="41"/>
      <c r="I92" s="33" t="s">
        <v>31</v>
      </c>
      <c r="J92" s="37" t="str">
        <f>E21</f>
        <v>Ing. Petr Fraš</v>
      </c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29</v>
      </c>
      <c r="D93" s="41"/>
      <c r="E93" s="41"/>
      <c r="F93" s="28" t="str">
        <f>IF(E18="","",E18)</f>
        <v>Vyplň údaj</v>
      </c>
      <c r="G93" s="41"/>
      <c r="H93" s="41"/>
      <c r="I93" s="33" t="s">
        <v>34</v>
      </c>
      <c r="J93" s="37" t="str">
        <f>E24</f>
        <v>Ing. Petr Fraš</v>
      </c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78"/>
      <c r="B95" s="179"/>
      <c r="C95" s="180" t="s">
        <v>124</v>
      </c>
      <c r="D95" s="181" t="s">
        <v>56</v>
      </c>
      <c r="E95" s="181" t="s">
        <v>52</v>
      </c>
      <c r="F95" s="181" t="s">
        <v>53</v>
      </c>
      <c r="G95" s="181" t="s">
        <v>125</v>
      </c>
      <c r="H95" s="181" t="s">
        <v>126</v>
      </c>
      <c r="I95" s="181" t="s">
        <v>127</v>
      </c>
      <c r="J95" s="181" t="s">
        <v>104</v>
      </c>
      <c r="K95" s="182" t="s">
        <v>128</v>
      </c>
      <c r="L95" s="183"/>
      <c r="M95" s="93" t="s">
        <v>19</v>
      </c>
      <c r="N95" s="94" t="s">
        <v>41</v>
      </c>
      <c r="O95" s="94" t="s">
        <v>129</v>
      </c>
      <c r="P95" s="94" t="s">
        <v>130</v>
      </c>
      <c r="Q95" s="94" t="s">
        <v>131</v>
      </c>
      <c r="R95" s="94" t="s">
        <v>132</v>
      </c>
      <c r="S95" s="94" t="s">
        <v>133</v>
      </c>
      <c r="T95" s="95" t="s">
        <v>134</v>
      </c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</row>
    <row r="96" s="2" customFormat="1" ht="22.8" customHeight="1">
      <c r="A96" s="39"/>
      <c r="B96" s="40"/>
      <c r="C96" s="100" t="s">
        <v>135</v>
      </c>
      <c r="D96" s="41"/>
      <c r="E96" s="41"/>
      <c r="F96" s="41"/>
      <c r="G96" s="41"/>
      <c r="H96" s="41"/>
      <c r="I96" s="41"/>
      <c r="J96" s="184">
        <f>BK96</f>
        <v>0</v>
      </c>
      <c r="K96" s="41"/>
      <c r="L96" s="45"/>
      <c r="M96" s="96"/>
      <c r="N96" s="185"/>
      <c r="O96" s="97"/>
      <c r="P96" s="186">
        <f>P97+P266</f>
        <v>0</v>
      </c>
      <c r="Q96" s="97"/>
      <c r="R96" s="186">
        <f>R97+R266</f>
        <v>24.080752080000003</v>
      </c>
      <c r="S96" s="97"/>
      <c r="T96" s="187">
        <f>T97+T266</f>
        <v>30.524987190000004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70</v>
      </c>
      <c r="AU96" s="18" t="s">
        <v>105</v>
      </c>
      <c r="BK96" s="188">
        <f>BK97+BK266</f>
        <v>0</v>
      </c>
    </row>
    <row r="97" s="12" customFormat="1" ht="25.92" customHeight="1">
      <c r="A97" s="12"/>
      <c r="B97" s="189"/>
      <c r="C97" s="190"/>
      <c r="D97" s="191" t="s">
        <v>70</v>
      </c>
      <c r="E97" s="192" t="s">
        <v>136</v>
      </c>
      <c r="F97" s="192" t="s">
        <v>137</v>
      </c>
      <c r="G97" s="190"/>
      <c r="H97" s="190"/>
      <c r="I97" s="193"/>
      <c r="J97" s="194">
        <f>BK97</f>
        <v>0</v>
      </c>
      <c r="K97" s="190"/>
      <c r="L97" s="195"/>
      <c r="M97" s="196"/>
      <c r="N97" s="197"/>
      <c r="O97" s="197"/>
      <c r="P97" s="198">
        <f>P98+P106+P111+P192+P246+P256</f>
        <v>0</v>
      </c>
      <c r="Q97" s="197"/>
      <c r="R97" s="198">
        <f>R98+R106+R111+R192+R246+R256</f>
        <v>17.290582210000004</v>
      </c>
      <c r="S97" s="197"/>
      <c r="T97" s="199">
        <f>T98+T106+T111+T192+T246+T256</f>
        <v>20.902306000000003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79</v>
      </c>
      <c r="AT97" s="201" t="s">
        <v>70</v>
      </c>
      <c r="AU97" s="201" t="s">
        <v>71</v>
      </c>
      <c r="AY97" s="200" t="s">
        <v>138</v>
      </c>
      <c r="BK97" s="202">
        <f>BK98+BK106+BK111+BK192+BK246+BK256</f>
        <v>0</v>
      </c>
    </row>
    <row r="98" s="12" customFormat="1" ht="22.8" customHeight="1">
      <c r="A98" s="12"/>
      <c r="B98" s="189"/>
      <c r="C98" s="190"/>
      <c r="D98" s="191" t="s">
        <v>70</v>
      </c>
      <c r="E98" s="203" t="s">
        <v>139</v>
      </c>
      <c r="F98" s="203" t="s">
        <v>140</v>
      </c>
      <c r="G98" s="190"/>
      <c r="H98" s="190"/>
      <c r="I98" s="193"/>
      <c r="J98" s="204">
        <f>BK98</f>
        <v>0</v>
      </c>
      <c r="K98" s="190"/>
      <c r="L98" s="195"/>
      <c r="M98" s="196"/>
      <c r="N98" s="197"/>
      <c r="O98" s="197"/>
      <c r="P98" s="198">
        <f>SUM(P99:P105)</f>
        <v>0</v>
      </c>
      <c r="Q98" s="197"/>
      <c r="R98" s="198">
        <f>SUM(R99:R105)</f>
        <v>3.2620569000000001</v>
      </c>
      <c r="S98" s="197"/>
      <c r="T98" s="199">
        <f>SUM(T99:T105)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79</v>
      </c>
      <c r="AT98" s="201" t="s">
        <v>70</v>
      </c>
      <c r="AU98" s="201" t="s">
        <v>79</v>
      </c>
      <c r="AY98" s="200" t="s">
        <v>138</v>
      </c>
      <c r="BK98" s="202">
        <f>SUM(BK99:BK105)</f>
        <v>0</v>
      </c>
    </row>
    <row r="99" s="2" customFormat="1" ht="24.15" customHeight="1">
      <c r="A99" s="39"/>
      <c r="B99" s="40"/>
      <c r="C99" s="205" t="s">
        <v>79</v>
      </c>
      <c r="D99" s="205" t="s">
        <v>141</v>
      </c>
      <c r="E99" s="206" t="s">
        <v>142</v>
      </c>
      <c r="F99" s="207" t="s">
        <v>143</v>
      </c>
      <c r="G99" s="208" t="s">
        <v>144</v>
      </c>
      <c r="H99" s="209">
        <v>65.046000000000006</v>
      </c>
      <c r="I99" s="210"/>
      <c r="J99" s="211">
        <f>ROUND(I99*H99,2)</f>
        <v>0</v>
      </c>
      <c r="K99" s="207" t="s">
        <v>145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0.05015</v>
      </c>
      <c r="R99" s="214">
        <f>Q99*H99</f>
        <v>3.2620569000000001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146</v>
      </c>
      <c r="AT99" s="216" t="s">
        <v>141</v>
      </c>
      <c r="AU99" s="216" t="s">
        <v>147</v>
      </c>
      <c r="AY99" s="18" t="s">
        <v>138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147</v>
      </c>
      <c r="BK99" s="217">
        <f>ROUND(I99*H99,2)</f>
        <v>0</v>
      </c>
      <c r="BL99" s="18" t="s">
        <v>146</v>
      </c>
      <c r="BM99" s="216" t="s">
        <v>148</v>
      </c>
    </row>
    <row r="100" s="2" customFormat="1">
      <c r="A100" s="39"/>
      <c r="B100" s="40"/>
      <c r="C100" s="41"/>
      <c r="D100" s="218" t="s">
        <v>149</v>
      </c>
      <c r="E100" s="41"/>
      <c r="F100" s="219" t="s">
        <v>150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149</v>
      </c>
      <c r="AU100" s="18" t="s">
        <v>147</v>
      </c>
    </row>
    <row r="101" s="13" customFormat="1">
      <c r="A101" s="13"/>
      <c r="B101" s="223"/>
      <c r="C101" s="224"/>
      <c r="D101" s="225" t="s">
        <v>151</v>
      </c>
      <c r="E101" s="226" t="s">
        <v>19</v>
      </c>
      <c r="F101" s="227" t="s">
        <v>152</v>
      </c>
      <c r="G101" s="224"/>
      <c r="H101" s="226" t="s">
        <v>19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151</v>
      </c>
      <c r="AU101" s="233" t="s">
        <v>147</v>
      </c>
      <c r="AV101" s="13" t="s">
        <v>79</v>
      </c>
      <c r="AW101" s="13" t="s">
        <v>33</v>
      </c>
      <c r="AX101" s="13" t="s">
        <v>71</v>
      </c>
      <c r="AY101" s="233" t="s">
        <v>138</v>
      </c>
    </row>
    <row r="102" s="14" customFormat="1">
      <c r="A102" s="14"/>
      <c r="B102" s="234"/>
      <c r="C102" s="235"/>
      <c r="D102" s="225" t="s">
        <v>151</v>
      </c>
      <c r="E102" s="236" t="s">
        <v>19</v>
      </c>
      <c r="F102" s="237" t="s">
        <v>153</v>
      </c>
      <c r="G102" s="235"/>
      <c r="H102" s="238">
        <v>46.045999999999999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151</v>
      </c>
      <c r="AU102" s="244" t="s">
        <v>147</v>
      </c>
      <c r="AV102" s="14" t="s">
        <v>147</v>
      </c>
      <c r="AW102" s="14" t="s">
        <v>33</v>
      </c>
      <c r="AX102" s="14" t="s">
        <v>71</v>
      </c>
      <c r="AY102" s="244" t="s">
        <v>138</v>
      </c>
    </row>
    <row r="103" s="14" customFormat="1">
      <c r="A103" s="14"/>
      <c r="B103" s="234"/>
      <c r="C103" s="235"/>
      <c r="D103" s="225" t="s">
        <v>151</v>
      </c>
      <c r="E103" s="236" t="s">
        <v>19</v>
      </c>
      <c r="F103" s="237" t="s">
        <v>154</v>
      </c>
      <c r="G103" s="235"/>
      <c r="H103" s="238">
        <v>5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151</v>
      </c>
      <c r="AU103" s="244" t="s">
        <v>147</v>
      </c>
      <c r="AV103" s="14" t="s">
        <v>147</v>
      </c>
      <c r="AW103" s="14" t="s">
        <v>33</v>
      </c>
      <c r="AX103" s="14" t="s">
        <v>71</v>
      </c>
      <c r="AY103" s="244" t="s">
        <v>138</v>
      </c>
    </row>
    <row r="104" s="14" customFormat="1">
      <c r="A104" s="14"/>
      <c r="B104" s="234"/>
      <c r="C104" s="235"/>
      <c r="D104" s="225" t="s">
        <v>151</v>
      </c>
      <c r="E104" s="236" t="s">
        <v>19</v>
      </c>
      <c r="F104" s="237" t="s">
        <v>155</v>
      </c>
      <c r="G104" s="235"/>
      <c r="H104" s="238">
        <v>14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151</v>
      </c>
      <c r="AU104" s="244" t="s">
        <v>147</v>
      </c>
      <c r="AV104" s="14" t="s">
        <v>147</v>
      </c>
      <c r="AW104" s="14" t="s">
        <v>33</v>
      </c>
      <c r="AX104" s="14" t="s">
        <v>71</v>
      </c>
      <c r="AY104" s="244" t="s">
        <v>138</v>
      </c>
    </row>
    <row r="105" s="15" customFormat="1">
      <c r="A105" s="15"/>
      <c r="B105" s="245"/>
      <c r="C105" s="246"/>
      <c r="D105" s="225" t="s">
        <v>151</v>
      </c>
      <c r="E105" s="247" t="s">
        <v>19</v>
      </c>
      <c r="F105" s="248" t="s">
        <v>156</v>
      </c>
      <c r="G105" s="246"/>
      <c r="H105" s="249">
        <v>65.045999999999992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5" t="s">
        <v>151</v>
      </c>
      <c r="AU105" s="255" t="s">
        <v>147</v>
      </c>
      <c r="AV105" s="15" t="s">
        <v>146</v>
      </c>
      <c r="AW105" s="15" t="s">
        <v>33</v>
      </c>
      <c r="AX105" s="15" t="s">
        <v>79</v>
      </c>
      <c r="AY105" s="255" t="s">
        <v>138</v>
      </c>
    </row>
    <row r="106" s="12" customFormat="1" ht="22.8" customHeight="1">
      <c r="A106" s="12"/>
      <c r="B106" s="189"/>
      <c r="C106" s="190"/>
      <c r="D106" s="191" t="s">
        <v>70</v>
      </c>
      <c r="E106" s="203" t="s">
        <v>146</v>
      </c>
      <c r="F106" s="203" t="s">
        <v>157</v>
      </c>
      <c r="G106" s="190"/>
      <c r="H106" s="190"/>
      <c r="I106" s="193"/>
      <c r="J106" s="204">
        <f>BK106</f>
        <v>0</v>
      </c>
      <c r="K106" s="190"/>
      <c r="L106" s="195"/>
      <c r="M106" s="196"/>
      <c r="N106" s="197"/>
      <c r="O106" s="197"/>
      <c r="P106" s="198">
        <f>SUM(P107:P110)</f>
        <v>0</v>
      </c>
      <c r="Q106" s="197"/>
      <c r="R106" s="198">
        <f>SUM(R107:R110)</f>
        <v>2.1688019999999999</v>
      </c>
      <c r="S106" s="197"/>
      <c r="T106" s="199">
        <f>SUM(T107:T110)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0" t="s">
        <v>79</v>
      </c>
      <c r="AT106" s="201" t="s">
        <v>70</v>
      </c>
      <c r="AU106" s="201" t="s">
        <v>79</v>
      </c>
      <c r="AY106" s="200" t="s">
        <v>138</v>
      </c>
      <c r="BK106" s="202">
        <f>SUM(BK107:BK110)</f>
        <v>0</v>
      </c>
    </row>
    <row r="107" s="2" customFormat="1" ht="24.15" customHeight="1">
      <c r="A107" s="39"/>
      <c r="B107" s="40"/>
      <c r="C107" s="205" t="s">
        <v>147</v>
      </c>
      <c r="D107" s="205" t="s">
        <v>141</v>
      </c>
      <c r="E107" s="206" t="s">
        <v>158</v>
      </c>
      <c r="F107" s="207" t="s">
        <v>159</v>
      </c>
      <c r="G107" s="208" t="s">
        <v>160</v>
      </c>
      <c r="H107" s="209">
        <v>0.90000000000000002</v>
      </c>
      <c r="I107" s="210"/>
      <c r="J107" s="211">
        <f>ROUND(I107*H107,2)</f>
        <v>0</v>
      </c>
      <c r="K107" s="207" t="s">
        <v>145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2.40978</v>
      </c>
      <c r="R107" s="214">
        <f>Q107*H107</f>
        <v>2.1688019999999999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146</v>
      </c>
      <c r="AT107" s="216" t="s">
        <v>141</v>
      </c>
      <c r="AU107" s="216" t="s">
        <v>147</v>
      </c>
      <c r="AY107" s="18" t="s">
        <v>138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147</v>
      </c>
      <c r="BK107" s="217">
        <f>ROUND(I107*H107,2)</f>
        <v>0</v>
      </c>
      <c r="BL107" s="18" t="s">
        <v>146</v>
      </c>
      <c r="BM107" s="216" t="s">
        <v>161</v>
      </c>
    </row>
    <row r="108" s="2" customFormat="1">
      <c r="A108" s="39"/>
      <c r="B108" s="40"/>
      <c r="C108" s="41"/>
      <c r="D108" s="218" t="s">
        <v>149</v>
      </c>
      <c r="E108" s="41"/>
      <c r="F108" s="219" t="s">
        <v>162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149</v>
      </c>
      <c r="AU108" s="18" t="s">
        <v>147</v>
      </c>
    </row>
    <row r="109" s="13" customFormat="1">
      <c r="A109" s="13"/>
      <c r="B109" s="223"/>
      <c r="C109" s="224"/>
      <c r="D109" s="225" t="s">
        <v>151</v>
      </c>
      <c r="E109" s="226" t="s">
        <v>19</v>
      </c>
      <c r="F109" s="227" t="s">
        <v>163</v>
      </c>
      <c r="G109" s="224"/>
      <c r="H109" s="226" t="s">
        <v>19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151</v>
      </c>
      <c r="AU109" s="233" t="s">
        <v>147</v>
      </c>
      <c r="AV109" s="13" t="s">
        <v>79</v>
      </c>
      <c r="AW109" s="13" t="s">
        <v>33</v>
      </c>
      <c r="AX109" s="13" t="s">
        <v>71</v>
      </c>
      <c r="AY109" s="233" t="s">
        <v>138</v>
      </c>
    </row>
    <row r="110" s="14" customFormat="1">
      <c r="A110" s="14"/>
      <c r="B110" s="234"/>
      <c r="C110" s="235"/>
      <c r="D110" s="225" t="s">
        <v>151</v>
      </c>
      <c r="E110" s="236" t="s">
        <v>19</v>
      </c>
      <c r="F110" s="237" t="s">
        <v>164</v>
      </c>
      <c r="G110" s="235"/>
      <c r="H110" s="238">
        <v>0.90000000000000002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151</v>
      </c>
      <c r="AU110" s="244" t="s">
        <v>147</v>
      </c>
      <c r="AV110" s="14" t="s">
        <v>147</v>
      </c>
      <c r="AW110" s="14" t="s">
        <v>33</v>
      </c>
      <c r="AX110" s="14" t="s">
        <v>79</v>
      </c>
      <c r="AY110" s="244" t="s">
        <v>138</v>
      </c>
    </row>
    <row r="111" s="12" customFormat="1" ht="22.8" customHeight="1">
      <c r="A111" s="12"/>
      <c r="B111" s="189"/>
      <c r="C111" s="190"/>
      <c r="D111" s="191" t="s">
        <v>70</v>
      </c>
      <c r="E111" s="203" t="s">
        <v>165</v>
      </c>
      <c r="F111" s="203" t="s">
        <v>166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SUM(P112:P191)</f>
        <v>0</v>
      </c>
      <c r="Q111" s="197"/>
      <c r="R111" s="198">
        <f>SUM(R112:R191)</f>
        <v>11.839021050000001</v>
      </c>
      <c r="S111" s="197"/>
      <c r="T111" s="199">
        <f>SUM(T112:T191)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79</v>
      </c>
      <c r="AT111" s="201" t="s">
        <v>70</v>
      </c>
      <c r="AU111" s="201" t="s">
        <v>79</v>
      </c>
      <c r="AY111" s="200" t="s">
        <v>138</v>
      </c>
      <c r="BK111" s="202">
        <f>SUM(BK112:BK191)</f>
        <v>0</v>
      </c>
    </row>
    <row r="112" s="2" customFormat="1" ht="21.75" customHeight="1">
      <c r="A112" s="39"/>
      <c r="B112" s="40"/>
      <c r="C112" s="205" t="s">
        <v>139</v>
      </c>
      <c r="D112" s="205" t="s">
        <v>141</v>
      </c>
      <c r="E112" s="206" t="s">
        <v>167</v>
      </c>
      <c r="F112" s="207" t="s">
        <v>168</v>
      </c>
      <c r="G112" s="208" t="s">
        <v>144</v>
      </c>
      <c r="H112" s="209">
        <v>16.887</v>
      </c>
      <c r="I112" s="210"/>
      <c r="J112" s="211">
        <f>ROUND(I112*H112,2)</f>
        <v>0</v>
      </c>
      <c r="K112" s="207" t="s">
        <v>145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0.0073499999999999998</v>
      </c>
      <c r="R112" s="214">
        <f>Q112*H112</f>
        <v>0.12411945000000001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146</v>
      </c>
      <c r="AT112" s="216" t="s">
        <v>141</v>
      </c>
      <c r="AU112" s="216" t="s">
        <v>147</v>
      </c>
      <c r="AY112" s="18" t="s">
        <v>138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147</v>
      </c>
      <c r="BK112" s="217">
        <f>ROUND(I112*H112,2)</f>
        <v>0</v>
      </c>
      <c r="BL112" s="18" t="s">
        <v>146</v>
      </c>
      <c r="BM112" s="216" t="s">
        <v>169</v>
      </c>
    </row>
    <row r="113" s="2" customFormat="1">
      <c r="A113" s="39"/>
      <c r="B113" s="40"/>
      <c r="C113" s="41"/>
      <c r="D113" s="218" t="s">
        <v>149</v>
      </c>
      <c r="E113" s="41"/>
      <c r="F113" s="219" t="s">
        <v>170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149</v>
      </c>
      <c r="AU113" s="18" t="s">
        <v>147</v>
      </c>
    </row>
    <row r="114" s="13" customFormat="1">
      <c r="A114" s="13"/>
      <c r="B114" s="223"/>
      <c r="C114" s="224"/>
      <c r="D114" s="225" t="s">
        <v>151</v>
      </c>
      <c r="E114" s="226" t="s">
        <v>19</v>
      </c>
      <c r="F114" s="227" t="s">
        <v>171</v>
      </c>
      <c r="G114" s="224"/>
      <c r="H114" s="226" t="s">
        <v>19</v>
      </c>
      <c r="I114" s="228"/>
      <c r="J114" s="224"/>
      <c r="K114" s="224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151</v>
      </c>
      <c r="AU114" s="233" t="s">
        <v>147</v>
      </c>
      <c r="AV114" s="13" t="s">
        <v>79</v>
      </c>
      <c r="AW114" s="13" t="s">
        <v>33</v>
      </c>
      <c r="AX114" s="13" t="s">
        <v>71</v>
      </c>
      <c r="AY114" s="233" t="s">
        <v>138</v>
      </c>
    </row>
    <row r="115" s="14" customFormat="1">
      <c r="A115" s="14"/>
      <c r="B115" s="234"/>
      <c r="C115" s="235"/>
      <c r="D115" s="225" t="s">
        <v>151</v>
      </c>
      <c r="E115" s="236" t="s">
        <v>19</v>
      </c>
      <c r="F115" s="237" t="s">
        <v>172</v>
      </c>
      <c r="G115" s="235"/>
      <c r="H115" s="238">
        <v>16.887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151</v>
      </c>
      <c r="AU115" s="244" t="s">
        <v>147</v>
      </c>
      <c r="AV115" s="14" t="s">
        <v>147</v>
      </c>
      <c r="AW115" s="14" t="s">
        <v>33</v>
      </c>
      <c r="AX115" s="14" t="s">
        <v>79</v>
      </c>
      <c r="AY115" s="244" t="s">
        <v>138</v>
      </c>
    </row>
    <row r="116" s="2" customFormat="1" ht="24.15" customHeight="1">
      <c r="A116" s="39"/>
      <c r="B116" s="40"/>
      <c r="C116" s="205" t="s">
        <v>146</v>
      </c>
      <c r="D116" s="205" t="s">
        <v>141</v>
      </c>
      <c r="E116" s="206" t="s">
        <v>173</v>
      </c>
      <c r="F116" s="207" t="s">
        <v>174</v>
      </c>
      <c r="G116" s="208" t="s">
        <v>144</v>
      </c>
      <c r="H116" s="209">
        <v>16.887</v>
      </c>
      <c r="I116" s="210"/>
      <c r="J116" s="211">
        <f>ROUND(I116*H116,2)</f>
        <v>0</v>
      </c>
      <c r="K116" s="207" t="s">
        <v>145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0.018380000000000001</v>
      </c>
      <c r="R116" s="214">
        <f>Q116*H116</f>
        <v>0.31038306000000004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146</v>
      </c>
      <c r="AT116" s="216" t="s">
        <v>141</v>
      </c>
      <c r="AU116" s="216" t="s">
        <v>147</v>
      </c>
      <c r="AY116" s="18" t="s">
        <v>138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147</v>
      </c>
      <c r="BK116" s="217">
        <f>ROUND(I116*H116,2)</f>
        <v>0</v>
      </c>
      <c r="BL116" s="18" t="s">
        <v>146</v>
      </c>
      <c r="BM116" s="216" t="s">
        <v>175</v>
      </c>
    </row>
    <row r="117" s="2" customFormat="1">
      <c r="A117" s="39"/>
      <c r="B117" s="40"/>
      <c r="C117" s="41"/>
      <c r="D117" s="218" t="s">
        <v>149</v>
      </c>
      <c r="E117" s="41"/>
      <c r="F117" s="219" t="s">
        <v>176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149</v>
      </c>
      <c r="AU117" s="18" t="s">
        <v>147</v>
      </c>
    </row>
    <row r="118" s="13" customFormat="1">
      <c r="A118" s="13"/>
      <c r="B118" s="223"/>
      <c r="C118" s="224"/>
      <c r="D118" s="225" t="s">
        <v>151</v>
      </c>
      <c r="E118" s="226" t="s">
        <v>19</v>
      </c>
      <c r="F118" s="227" t="s">
        <v>171</v>
      </c>
      <c r="G118" s="224"/>
      <c r="H118" s="226" t="s">
        <v>19</v>
      </c>
      <c r="I118" s="228"/>
      <c r="J118" s="224"/>
      <c r="K118" s="224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151</v>
      </c>
      <c r="AU118" s="233" t="s">
        <v>147</v>
      </c>
      <c r="AV118" s="13" t="s">
        <v>79</v>
      </c>
      <c r="AW118" s="13" t="s">
        <v>33</v>
      </c>
      <c r="AX118" s="13" t="s">
        <v>71</v>
      </c>
      <c r="AY118" s="233" t="s">
        <v>138</v>
      </c>
    </row>
    <row r="119" s="14" customFormat="1">
      <c r="A119" s="14"/>
      <c r="B119" s="234"/>
      <c r="C119" s="235"/>
      <c r="D119" s="225" t="s">
        <v>151</v>
      </c>
      <c r="E119" s="236" t="s">
        <v>19</v>
      </c>
      <c r="F119" s="237" t="s">
        <v>172</v>
      </c>
      <c r="G119" s="235"/>
      <c r="H119" s="238">
        <v>16.887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151</v>
      </c>
      <c r="AU119" s="244" t="s">
        <v>147</v>
      </c>
      <c r="AV119" s="14" t="s">
        <v>147</v>
      </c>
      <c r="AW119" s="14" t="s">
        <v>33</v>
      </c>
      <c r="AX119" s="14" t="s">
        <v>79</v>
      </c>
      <c r="AY119" s="244" t="s">
        <v>138</v>
      </c>
    </row>
    <row r="120" s="2" customFormat="1" ht="21.75" customHeight="1">
      <c r="A120" s="39"/>
      <c r="B120" s="40"/>
      <c r="C120" s="205" t="s">
        <v>177</v>
      </c>
      <c r="D120" s="205" t="s">
        <v>141</v>
      </c>
      <c r="E120" s="206" t="s">
        <v>178</v>
      </c>
      <c r="F120" s="207" t="s">
        <v>179</v>
      </c>
      <c r="G120" s="208" t="s">
        <v>144</v>
      </c>
      <c r="H120" s="209">
        <v>133.44999999999999</v>
      </c>
      <c r="I120" s="210"/>
      <c r="J120" s="211">
        <f>ROUND(I120*H120,2)</f>
        <v>0</v>
      </c>
      <c r="K120" s="207" t="s">
        <v>145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0.0073499999999999998</v>
      </c>
      <c r="R120" s="214">
        <f>Q120*H120</f>
        <v>0.98085749999999994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146</v>
      </c>
      <c r="AT120" s="216" t="s">
        <v>141</v>
      </c>
      <c r="AU120" s="216" t="s">
        <v>147</v>
      </c>
      <c r="AY120" s="18" t="s">
        <v>138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147</v>
      </c>
      <c r="BK120" s="217">
        <f>ROUND(I120*H120,2)</f>
        <v>0</v>
      </c>
      <c r="BL120" s="18" t="s">
        <v>146</v>
      </c>
      <c r="BM120" s="216" t="s">
        <v>180</v>
      </c>
    </row>
    <row r="121" s="2" customFormat="1">
      <c r="A121" s="39"/>
      <c r="B121" s="40"/>
      <c r="C121" s="41"/>
      <c r="D121" s="218" t="s">
        <v>149</v>
      </c>
      <c r="E121" s="41"/>
      <c r="F121" s="219" t="s">
        <v>181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149</v>
      </c>
      <c r="AU121" s="18" t="s">
        <v>147</v>
      </c>
    </row>
    <row r="122" s="13" customFormat="1">
      <c r="A122" s="13"/>
      <c r="B122" s="223"/>
      <c r="C122" s="224"/>
      <c r="D122" s="225" t="s">
        <v>151</v>
      </c>
      <c r="E122" s="226" t="s">
        <v>19</v>
      </c>
      <c r="F122" s="227" t="s">
        <v>182</v>
      </c>
      <c r="G122" s="224"/>
      <c r="H122" s="226" t="s">
        <v>19</v>
      </c>
      <c r="I122" s="228"/>
      <c r="J122" s="224"/>
      <c r="K122" s="224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151</v>
      </c>
      <c r="AU122" s="233" t="s">
        <v>147</v>
      </c>
      <c r="AV122" s="13" t="s">
        <v>79</v>
      </c>
      <c r="AW122" s="13" t="s">
        <v>33</v>
      </c>
      <c r="AX122" s="13" t="s">
        <v>71</v>
      </c>
      <c r="AY122" s="233" t="s">
        <v>138</v>
      </c>
    </row>
    <row r="123" s="14" customFormat="1">
      <c r="A123" s="14"/>
      <c r="B123" s="234"/>
      <c r="C123" s="235"/>
      <c r="D123" s="225" t="s">
        <v>151</v>
      </c>
      <c r="E123" s="236" t="s">
        <v>19</v>
      </c>
      <c r="F123" s="237" t="s">
        <v>183</v>
      </c>
      <c r="G123" s="235"/>
      <c r="H123" s="238">
        <v>128.44999999999999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151</v>
      </c>
      <c r="AU123" s="244" t="s">
        <v>147</v>
      </c>
      <c r="AV123" s="14" t="s">
        <v>147</v>
      </c>
      <c r="AW123" s="14" t="s">
        <v>33</v>
      </c>
      <c r="AX123" s="14" t="s">
        <v>71</v>
      </c>
      <c r="AY123" s="244" t="s">
        <v>138</v>
      </c>
    </row>
    <row r="124" s="14" customFormat="1">
      <c r="A124" s="14"/>
      <c r="B124" s="234"/>
      <c r="C124" s="235"/>
      <c r="D124" s="225" t="s">
        <v>151</v>
      </c>
      <c r="E124" s="236" t="s">
        <v>19</v>
      </c>
      <c r="F124" s="237" t="s">
        <v>154</v>
      </c>
      <c r="G124" s="235"/>
      <c r="H124" s="238">
        <v>5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151</v>
      </c>
      <c r="AU124" s="244" t="s">
        <v>147</v>
      </c>
      <c r="AV124" s="14" t="s">
        <v>147</v>
      </c>
      <c r="AW124" s="14" t="s">
        <v>33</v>
      </c>
      <c r="AX124" s="14" t="s">
        <v>71</v>
      </c>
      <c r="AY124" s="244" t="s">
        <v>138</v>
      </c>
    </row>
    <row r="125" s="15" customFormat="1">
      <c r="A125" s="15"/>
      <c r="B125" s="245"/>
      <c r="C125" s="246"/>
      <c r="D125" s="225" t="s">
        <v>151</v>
      </c>
      <c r="E125" s="247" t="s">
        <v>19</v>
      </c>
      <c r="F125" s="248" t="s">
        <v>156</v>
      </c>
      <c r="G125" s="246"/>
      <c r="H125" s="249">
        <v>133.44999999999999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5" t="s">
        <v>151</v>
      </c>
      <c r="AU125" s="255" t="s">
        <v>147</v>
      </c>
      <c r="AV125" s="15" t="s">
        <v>146</v>
      </c>
      <c r="AW125" s="15" t="s">
        <v>33</v>
      </c>
      <c r="AX125" s="15" t="s">
        <v>79</v>
      </c>
      <c r="AY125" s="255" t="s">
        <v>138</v>
      </c>
    </row>
    <row r="126" s="2" customFormat="1" ht="16.5" customHeight="1">
      <c r="A126" s="39"/>
      <c r="B126" s="40"/>
      <c r="C126" s="205" t="s">
        <v>165</v>
      </c>
      <c r="D126" s="205" t="s">
        <v>141</v>
      </c>
      <c r="E126" s="206" t="s">
        <v>184</v>
      </c>
      <c r="F126" s="207" t="s">
        <v>185</v>
      </c>
      <c r="G126" s="208" t="s">
        <v>144</v>
      </c>
      <c r="H126" s="209">
        <v>51.045999999999999</v>
      </c>
      <c r="I126" s="210"/>
      <c r="J126" s="211">
        <f>ROUND(I126*H126,2)</f>
        <v>0</v>
      </c>
      <c r="K126" s="207" t="s">
        <v>145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0.00025999999999999998</v>
      </c>
      <c r="R126" s="214">
        <f>Q126*H126</f>
        <v>0.013271959999999999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146</v>
      </c>
      <c r="AT126" s="216" t="s">
        <v>141</v>
      </c>
      <c r="AU126" s="216" t="s">
        <v>147</v>
      </c>
      <c r="AY126" s="18" t="s">
        <v>138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147</v>
      </c>
      <c r="BK126" s="217">
        <f>ROUND(I126*H126,2)</f>
        <v>0</v>
      </c>
      <c r="BL126" s="18" t="s">
        <v>146</v>
      </c>
      <c r="BM126" s="216" t="s">
        <v>186</v>
      </c>
    </row>
    <row r="127" s="2" customFormat="1">
      <c r="A127" s="39"/>
      <c r="B127" s="40"/>
      <c r="C127" s="41"/>
      <c r="D127" s="218" t="s">
        <v>149</v>
      </c>
      <c r="E127" s="41"/>
      <c r="F127" s="219" t="s">
        <v>187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149</v>
      </c>
      <c r="AU127" s="18" t="s">
        <v>147</v>
      </c>
    </row>
    <row r="128" s="13" customFormat="1">
      <c r="A128" s="13"/>
      <c r="B128" s="223"/>
      <c r="C128" s="224"/>
      <c r="D128" s="225" t="s">
        <v>151</v>
      </c>
      <c r="E128" s="226" t="s">
        <v>19</v>
      </c>
      <c r="F128" s="227" t="s">
        <v>182</v>
      </c>
      <c r="G128" s="224"/>
      <c r="H128" s="226" t="s">
        <v>19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151</v>
      </c>
      <c r="AU128" s="233" t="s">
        <v>147</v>
      </c>
      <c r="AV128" s="13" t="s">
        <v>79</v>
      </c>
      <c r="AW128" s="13" t="s">
        <v>33</v>
      </c>
      <c r="AX128" s="13" t="s">
        <v>71</v>
      </c>
      <c r="AY128" s="233" t="s">
        <v>138</v>
      </c>
    </row>
    <row r="129" s="14" customFormat="1">
      <c r="A129" s="14"/>
      <c r="B129" s="234"/>
      <c r="C129" s="235"/>
      <c r="D129" s="225" t="s">
        <v>151</v>
      </c>
      <c r="E129" s="236" t="s">
        <v>19</v>
      </c>
      <c r="F129" s="237" t="s">
        <v>153</v>
      </c>
      <c r="G129" s="235"/>
      <c r="H129" s="238">
        <v>46.045999999999999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151</v>
      </c>
      <c r="AU129" s="244" t="s">
        <v>147</v>
      </c>
      <c r="AV129" s="14" t="s">
        <v>147</v>
      </c>
      <c r="AW129" s="14" t="s">
        <v>33</v>
      </c>
      <c r="AX129" s="14" t="s">
        <v>71</v>
      </c>
      <c r="AY129" s="244" t="s">
        <v>138</v>
      </c>
    </row>
    <row r="130" s="14" customFormat="1">
      <c r="A130" s="14"/>
      <c r="B130" s="234"/>
      <c r="C130" s="235"/>
      <c r="D130" s="225" t="s">
        <v>151</v>
      </c>
      <c r="E130" s="236" t="s">
        <v>19</v>
      </c>
      <c r="F130" s="237" t="s">
        <v>154</v>
      </c>
      <c r="G130" s="235"/>
      <c r="H130" s="238">
        <v>5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151</v>
      </c>
      <c r="AU130" s="244" t="s">
        <v>147</v>
      </c>
      <c r="AV130" s="14" t="s">
        <v>147</v>
      </c>
      <c r="AW130" s="14" t="s">
        <v>33</v>
      </c>
      <c r="AX130" s="14" t="s">
        <v>71</v>
      </c>
      <c r="AY130" s="244" t="s">
        <v>138</v>
      </c>
    </row>
    <row r="131" s="15" customFormat="1">
      <c r="A131" s="15"/>
      <c r="B131" s="245"/>
      <c r="C131" s="246"/>
      <c r="D131" s="225" t="s">
        <v>151</v>
      </c>
      <c r="E131" s="247" t="s">
        <v>19</v>
      </c>
      <c r="F131" s="248" t="s">
        <v>156</v>
      </c>
      <c r="G131" s="246"/>
      <c r="H131" s="249">
        <v>51.045999999999999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5" t="s">
        <v>151</v>
      </c>
      <c r="AU131" s="255" t="s">
        <v>147</v>
      </c>
      <c r="AV131" s="15" t="s">
        <v>146</v>
      </c>
      <c r="AW131" s="15" t="s">
        <v>33</v>
      </c>
      <c r="AX131" s="15" t="s">
        <v>79</v>
      </c>
      <c r="AY131" s="255" t="s">
        <v>138</v>
      </c>
    </row>
    <row r="132" s="2" customFormat="1" ht="16.5" customHeight="1">
      <c r="A132" s="39"/>
      <c r="B132" s="40"/>
      <c r="C132" s="205" t="s">
        <v>188</v>
      </c>
      <c r="D132" s="205" t="s">
        <v>141</v>
      </c>
      <c r="E132" s="206" t="s">
        <v>189</v>
      </c>
      <c r="F132" s="207" t="s">
        <v>190</v>
      </c>
      <c r="G132" s="208" t="s">
        <v>144</v>
      </c>
      <c r="H132" s="209">
        <v>5.5999999999999996</v>
      </c>
      <c r="I132" s="210"/>
      <c r="J132" s="211">
        <f>ROUND(I132*H132,2)</f>
        <v>0</v>
      </c>
      <c r="K132" s="207" t="s">
        <v>145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0.040000000000000001</v>
      </c>
      <c r="R132" s="214">
        <f>Q132*H132</f>
        <v>0.22399999999999998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146</v>
      </c>
      <c r="AT132" s="216" t="s">
        <v>141</v>
      </c>
      <c r="AU132" s="216" t="s">
        <v>147</v>
      </c>
      <c r="AY132" s="18" t="s">
        <v>138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147</v>
      </c>
      <c r="BK132" s="217">
        <f>ROUND(I132*H132,2)</f>
        <v>0</v>
      </c>
      <c r="BL132" s="18" t="s">
        <v>146</v>
      </c>
      <c r="BM132" s="216" t="s">
        <v>191</v>
      </c>
    </row>
    <row r="133" s="2" customFormat="1">
      <c r="A133" s="39"/>
      <c r="B133" s="40"/>
      <c r="C133" s="41"/>
      <c r="D133" s="218" t="s">
        <v>149</v>
      </c>
      <c r="E133" s="41"/>
      <c r="F133" s="219" t="s">
        <v>192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149</v>
      </c>
      <c r="AU133" s="18" t="s">
        <v>147</v>
      </c>
    </row>
    <row r="134" s="13" customFormat="1">
      <c r="A134" s="13"/>
      <c r="B134" s="223"/>
      <c r="C134" s="224"/>
      <c r="D134" s="225" t="s">
        <v>151</v>
      </c>
      <c r="E134" s="226" t="s">
        <v>19</v>
      </c>
      <c r="F134" s="227" t="s">
        <v>193</v>
      </c>
      <c r="G134" s="224"/>
      <c r="H134" s="226" t="s">
        <v>19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151</v>
      </c>
      <c r="AU134" s="233" t="s">
        <v>147</v>
      </c>
      <c r="AV134" s="13" t="s">
        <v>79</v>
      </c>
      <c r="AW134" s="13" t="s">
        <v>33</v>
      </c>
      <c r="AX134" s="13" t="s">
        <v>71</v>
      </c>
      <c r="AY134" s="233" t="s">
        <v>138</v>
      </c>
    </row>
    <row r="135" s="14" customFormat="1">
      <c r="A135" s="14"/>
      <c r="B135" s="234"/>
      <c r="C135" s="235"/>
      <c r="D135" s="225" t="s">
        <v>151</v>
      </c>
      <c r="E135" s="236" t="s">
        <v>19</v>
      </c>
      <c r="F135" s="237" t="s">
        <v>194</v>
      </c>
      <c r="G135" s="235"/>
      <c r="H135" s="238">
        <v>5.5999999999999996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151</v>
      </c>
      <c r="AU135" s="244" t="s">
        <v>147</v>
      </c>
      <c r="AV135" s="14" t="s">
        <v>147</v>
      </c>
      <c r="AW135" s="14" t="s">
        <v>33</v>
      </c>
      <c r="AX135" s="14" t="s">
        <v>79</v>
      </c>
      <c r="AY135" s="244" t="s">
        <v>138</v>
      </c>
    </row>
    <row r="136" s="2" customFormat="1" ht="24.15" customHeight="1">
      <c r="A136" s="39"/>
      <c r="B136" s="40"/>
      <c r="C136" s="205" t="s">
        <v>195</v>
      </c>
      <c r="D136" s="205" t="s">
        <v>141</v>
      </c>
      <c r="E136" s="206" t="s">
        <v>196</v>
      </c>
      <c r="F136" s="207" t="s">
        <v>197</v>
      </c>
      <c r="G136" s="208" t="s">
        <v>144</v>
      </c>
      <c r="H136" s="209">
        <v>51.045999999999999</v>
      </c>
      <c r="I136" s="210"/>
      <c r="J136" s="211">
        <f>ROUND(I136*H136,2)</f>
        <v>0</v>
      </c>
      <c r="K136" s="207" t="s">
        <v>145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0.0043800000000000002</v>
      </c>
      <c r="R136" s="214">
        <f>Q136*H136</f>
        <v>0.22358148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146</v>
      </c>
      <c r="AT136" s="216" t="s">
        <v>141</v>
      </c>
      <c r="AU136" s="216" t="s">
        <v>147</v>
      </c>
      <c r="AY136" s="18" t="s">
        <v>138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147</v>
      </c>
      <c r="BK136" s="217">
        <f>ROUND(I136*H136,2)</f>
        <v>0</v>
      </c>
      <c r="BL136" s="18" t="s">
        <v>146</v>
      </c>
      <c r="BM136" s="216" t="s">
        <v>198</v>
      </c>
    </row>
    <row r="137" s="2" customFormat="1">
      <c r="A137" s="39"/>
      <c r="B137" s="40"/>
      <c r="C137" s="41"/>
      <c r="D137" s="218" t="s">
        <v>149</v>
      </c>
      <c r="E137" s="41"/>
      <c r="F137" s="219" t="s">
        <v>199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149</v>
      </c>
      <c r="AU137" s="18" t="s">
        <v>147</v>
      </c>
    </row>
    <row r="138" s="13" customFormat="1">
      <c r="A138" s="13"/>
      <c r="B138" s="223"/>
      <c r="C138" s="224"/>
      <c r="D138" s="225" t="s">
        <v>151</v>
      </c>
      <c r="E138" s="226" t="s">
        <v>19</v>
      </c>
      <c r="F138" s="227" t="s">
        <v>200</v>
      </c>
      <c r="G138" s="224"/>
      <c r="H138" s="226" t="s">
        <v>19</v>
      </c>
      <c r="I138" s="228"/>
      <c r="J138" s="224"/>
      <c r="K138" s="224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151</v>
      </c>
      <c r="AU138" s="233" t="s">
        <v>147</v>
      </c>
      <c r="AV138" s="13" t="s">
        <v>79</v>
      </c>
      <c r="AW138" s="13" t="s">
        <v>33</v>
      </c>
      <c r="AX138" s="13" t="s">
        <v>71</v>
      </c>
      <c r="AY138" s="233" t="s">
        <v>138</v>
      </c>
    </row>
    <row r="139" s="14" customFormat="1">
      <c r="A139" s="14"/>
      <c r="B139" s="234"/>
      <c r="C139" s="235"/>
      <c r="D139" s="225" t="s">
        <v>151</v>
      </c>
      <c r="E139" s="236" t="s">
        <v>19</v>
      </c>
      <c r="F139" s="237" t="s">
        <v>153</v>
      </c>
      <c r="G139" s="235"/>
      <c r="H139" s="238">
        <v>46.045999999999999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151</v>
      </c>
      <c r="AU139" s="244" t="s">
        <v>147</v>
      </c>
      <c r="AV139" s="14" t="s">
        <v>147</v>
      </c>
      <c r="AW139" s="14" t="s">
        <v>33</v>
      </c>
      <c r="AX139" s="14" t="s">
        <v>71</v>
      </c>
      <c r="AY139" s="244" t="s">
        <v>138</v>
      </c>
    </row>
    <row r="140" s="14" customFormat="1">
      <c r="A140" s="14"/>
      <c r="B140" s="234"/>
      <c r="C140" s="235"/>
      <c r="D140" s="225" t="s">
        <v>151</v>
      </c>
      <c r="E140" s="236" t="s">
        <v>19</v>
      </c>
      <c r="F140" s="237" t="s">
        <v>154</v>
      </c>
      <c r="G140" s="235"/>
      <c r="H140" s="238">
        <v>5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4" t="s">
        <v>151</v>
      </c>
      <c r="AU140" s="244" t="s">
        <v>147</v>
      </c>
      <c r="AV140" s="14" t="s">
        <v>147</v>
      </c>
      <c r="AW140" s="14" t="s">
        <v>33</v>
      </c>
      <c r="AX140" s="14" t="s">
        <v>71</v>
      </c>
      <c r="AY140" s="244" t="s">
        <v>138</v>
      </c>
    </row>
    <row r="141" s="15" customFormat="1">
      <c r="A141" s="15"/>
      <c r="B141" s="245"/>
      <c r="C141" s="246"/>
      <c r="D141" s="225" t="s">
        <v>151</v>
      </c>
      <c r="E141" s="247" t="s">
        <v>19</v>
      </c>
      <c r="F141" s="248" t="s">
        <v>156</v>
      </c>
      <c r="G141" s="246"/>
      <c r="H141" s="249">
        <v>51.045999999999999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5" t="s">
        <v>151</v>
      </c>
      <c r="AU141" s="255" t="s">
        <v>147</v>
      </c>
      <c r="AV141" s="15" t="s">
        <v>146</v>
      </c>
      <c r="AW141" s="15" t="s">
        <v>33</v>
      </c>
      <c r="AX141" s="15" t="s">
        <v>79</v>
      </c>
      <c r="AY141" s="255" t="s">
        <v>138</v>
      </c>
    </row>
    <row r="142" s="2" customFormat="1" ht="24.15" customHeight="1">
      <c r="A142" s="39"/>
      <c r="B142" s="40"/>
      <c r="C142" s="205" t="s">
        <v>201</v>
      </c>
      <c r="D142" s="205" t="s">
        <v>141</v>
      </c>
      <c r="E142" s="206" t="s">
        <v>202</v>
      </c>
      <c r="F142" s="207" t="s">
        <v>203</v>
      </c>
      <c r="G142" s="208" t="s">
        <v>144</v>
      </c>
      <c r="H142" s="209">
        <v>106.08</v>
      </c>
      <c r="I142" s="210"/>
      <c r="J142" s="211">
        <f>ROUND(I142*H142,2)</f>
        <v>0</v>
      </c>
      <c r="K142" s="207" t="s">
        <v>145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0.015400000000000001</v>
      </c>
      <c r="R142" s="214">
        <f>Q142*H142</f>
        <v>1.633632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146</v>
      </c>
      <c r="AT142" s="216" t="s">
        <v>141</v>
      </c>
      <c r="AU142" s="216" t="s">
        <v>147</v>
      </c>
      <c r="AY142" s="18" t="s">
        <v>138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147</v>
      </c>
      <c r="BK142" s="217">
        <f>ROUND(I142*H142,2)</f>
        <v>0</v>
      </c>
      <c r="BL142" s="18" t="s">
        <v>146</v>
      </c>
      <c r="BM142" s="216" t="s">
        <v>204</v>
      </c>
    </row>
    <row r="143" s="2" customFormat="1">
      <c r="A143" s="39"/>
      <c r="B143" s="40"/>
      <c r="C143" s="41"/>
      <c r="D143" s="218" t="s">
        <v>149</v>
      </c>
      <c r="E143" s="41"/>
      <c r="F143" s="219" t="s">
        <v>205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149</v>
      </c>
      <c r="AU143" s="18" t="s">
        <v>147</v>
      </c>
    </row>
    <row r="144" s="13" customFormat="1">
      <c r="A144" s="13"/>
      <c r="B144" s="223"/>
      <c r="C144" s="224"/>
      <c r="D144" s="225" t="s">
        <v>151</v>
      </c>
      <c r="E144" s="226" t="s">
        <v>19</v>
      </c>
      <c r="F144" s="227" t="s">
        <v>206</v>
      </c>
      <c r="G144" s="224"/>
      <c r="H144" s="226" t="s">
        <v>19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151</v>
      </c>
      <c r="AU144" s="233" t="s">
        <v>147</v>
      </c>
      <c r="AV144" s="13" t="s">
        <v>79</v>
      </c>
      <c r="AW144" s="13" t="s">
        <v>33</v>
      </c>
      <c r="AX144" s="13" t="s">
        <v>71</v>
      </c>
      <c r="AY144" s="233" t="s">
        <v>138</v>
      </c>
    </row>
    <row r="145" s="14" customFormat="1">
      <c r="A145" s="14"/>
      <c r="B145" s="234"/>
      <c r="C145" s="235"/>
      <c r="D145" s="225" t="s">
        <v>151</v>
      </c>
      <c r="E145" s="236" t="s">
        <v>19</v>
      </c>
      <c r="F145" s="237" t="s">
        <v>207</v>
      </c>
      <c r="G145" s="235"/>
      <c r="H145" s="238">
        <v>101.08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151</v>
      </c>
      <c r="AU145" s="244" t="s">
        <v>147</v>
      </c>
      <c r="AV145" s="14" t="s">
        <v>147</v>
      </c>
      <c r="AW145" s="14" t="s">
        <v>33</v>
      </c>
      <c r="AX145" s="14" t="s">
        <v>71</v>
      </c>
      <c r="AY145" s="244" t="s">
        <v>138</v>
      </c>
    </row>
    <row r="146" s="14" customFormat="1">
      <c r="A146" s="14"/>
      <c r="B146" s="234"/>
      <c r="C146" s="235"/>
      <c r="D146" s="225" t="s">
        <v>151</v>
      </c>
      <c r="E146" s="236" t="s">
        <v>19</v>
      </c>
      <c r="F146" s="237" t="s">
        <v>154</v>
      </c>
      <c r="G146" s="235"/>
      <c r="H146" s="238">
        <v>5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151</v>
      </c>
      <c r="AU146" s="244" t="s">
        <v>147</v>
      </c>
      <c r="AV146" s="14" t="s">
        <v>147</v>
      </c>
      <c r="AW146" s="14" t="s">
        <v>33</v>
      </c>
      <c r="AX146" s="14" t="s">
        <v>71</v>
      </c>
      <c r="AY146" s="244" t="s">
        <v>138</v>
      </c>
    </row>
    <row r="147" s="15" customFormat="1">
      <c r="A147" s="15"/>
      <c r="B147" s="245"/>
      <c r="C147" s="246"/>
      <c r="D147" s="225" t="s">
        <v>151</v>
      </c>
      <c r="E147" s="247" t="s">
        <v>19</v>
      </c>
      <c r="F147" s="248" t="s">
        <v>156</v>
      </c>
      <c r="G147" s="246"/>
      <c r="H147" s="249">
        <v>106.08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5" t="s">
        <v>151</v>
      </c>
      <c r="AU147" s="255" t="s">
        <v>147</v>
      </c>
      <c r="AV147" s="15" t="s">
        <v>146</v>
      </c>
      <c r="AW147" s="15" t="s">
        <v>33</v>
      </c>
      <c r="AX147" s="15" t="s">
        <v>79</v>
      </c>
      <c r="AY147" s="255" t="s">
        <v>138</v>
      </c>
    </row>
    <row r="148" s="2" customFormat="1" ht="24.15" customHeight="1">
      <c r="A148" s="39"/>
      <c r="B148" s="40"/>
      <c r="C148" s="205" t="s">
        <v>208</v>
      </c>
      <c r="D148" s="205" t="s">
        <v>141</v>
      </c>
      <c r="E148" s="206" t="s">
        <v>209</v>
      </c>
      <c r="F148" s="207" t="s">
        <v>210</v>
      </c>
      <c r="G148" s="208" t="s">
        <v>144</v>
      </c>
      <c r="H148" s="209">
        <v>27.370000000000001</v>
      </c>
      <c r="I148" s="210"/>
      <c r="J148" s="211">
        <f>ROUND(I148*H148,2)</f>
        <v>0</v>
      </c>
      <c r="K148" s="207" t="s">
        <v>145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0.018380000000000001</v>
      </c>
      <c r="R148" s="214">
        <f>Q148*H148</f>
        <v>0.50306060000000008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146</v>
      </c>
      <c r="AT148" s="216" t="s">
        <v>141</v>
      </c>
      <c r="AU148" s="216" t="s">
        <v>147</v>
      </c>
      <c r="AY148" s="18" t="s">
        <v>138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147</v>
      </c>
      <c r="BK148" s="217">
        <f>ROUND(I148*H148,2)</f>
        <v>0</v>
      </c>
      <c r="BL148" s="18" t="s">
        <v>146</v>
      </c>
      <c r="BM148" s="216" t="s">
        <v>211</v>
      </c>
    </row>
    <row r="149" s="2" customFormat="1">
      <c r="A149" s="39"/>
      <c r="B149" s="40"/>
      <c r="C149" s="41"/>
      <c r="D149" s="218" t="s">
        <v>149</v>
      </c>
      <c r="E149" s="41"/>
      <c r="F149" s="219" t="s">
        <v>212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149</v>
      </c>
      <c r="AU149" s="18" t="s">
        <v>147</v>
      </c>
    </row>
    <row r="150" s="13" customFormat="1">
      <c r="A150" s="13"/>
      <c r="B150" s="223"/>
      <c r="C150" s="224"/>
      <c r="D150" s="225" t="s">
        <v>151</v>
      </c>
      <c r="E150" s="226" t="s">
        <v>19</v>
      </c>
      <c r="F150" s="227" t="s">
        <v>213</v>
      </c>
      <c r="G150" s="224"/>
      <c r="H150" s="226" t="s">
        <v>19</v>
      </c>
      <c r="I150" s="228"/>
      <c r="J150" s="224"/>
      <c r="K150" s="224"/>
      <c r="L150" s="229"/>
      <c r="M150" s="230"/>
      <c r="N150" s="231"/>
      <c r="O150" s="231"/>
      <c r="P150" s="231"/>
      <c r="Q150" s="231"/>
      <c r="R150" s="231"/>
      <c r="S150" s="231"/>
      <c r="T150" s="23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151</v>
      </c>
      <c r="AU150" s="233" t="s">
        <v>147</v>
      </c>
      <c r="AV150" s="13" t="s">
        <v>79</v>
      </c>
      <c r="AW150" s="13" t="s">
        <v>33</v>
      </c>
      <c r="AX150" s="13" t="s">
        <v>71</v>
      </c>
      <c r="AY150" s="233" t="s">
        <v>138</v>
      </c>
    </row>
    <row r="151" s="14" customFormat="1">
      <c r="A151" s="14"/>
      <c r="B151" s="234"/>
      <c r="C151" s="235"/>
      <c r="D151" s="225" t="s">
        <v>151</v>
      </c>
      <c r="E151" s="236" t="s">
        <v>19</v>
      </c>
      <c r="F151" s="237" t="s">
        <v>214</v>
      </c>
      <c r="G151" s="235"/>
      <c r="H151" s="238">
        <v>27.370000000000001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4" t="s">
        <v>151</v>
      </c>
      <c r="AU151" s="244" t="s">
        <v>147</v>
      </c>
      <c r="AV151" s="14" t="s">
        <v>147</v>
      </c>
      <c r="AW151" s="14" t="s">
        <v>33</v>
      </c>
      <c r="AX151" s="14" t="s">
        <v>79</v>
      </c>
      <c r="AY151" s="244" t="s">
        <v>138</v>
      </c>
    </row>
    <row r="152" s="2" customFormat="1" ht="24.15" customHeight="1">
      <c r="A152" s="39"/>
      <c r="B152" s="40"/>
      <c r="C152" s="205" t="s">
        <v>215</v>
      </c>
      <c r="D152" s="205" t="s">
        <v>141</v>
      </c>
      <c r="E152" s="206" t="s">
        <v>216</v>
      </c>
      <c r="F152" s="207" t="s">
        <v>217</v>
      </c>
      <c r="G152" s="208" t="s">
        <v>144</v>
      </c>
      <c r="H152" s="209">
        <v>533.79999999999995</v>
      </c>
      <c r="I152" s="210"/>
      <c r="J152" s="211">
        <f>ROUND(I152*H152,2)</f>
        <v>0</v>
      </c>
      <c r="K152" s="207" t="s">
        <v>145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0.0079000000000000008</v>
      </c>
      <c r="R152" s="214">
        <f>Q152*H152</f>
        <v>4.2170199999999998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146</v>
      </c>
      <c r="AT152" s="216" t="s">
        <v>141</v>
      </c>
      <c r="AU152" s="216" t="s">
        <v>147</v>
      </c>
      <c r="AY152" s="18" t="s">
        <v>138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147</v>
      </c>
      <c r="BK152" s="217">
        <f>ROUND(I152*H152,2)</f>
        <v>0</v>
      </c>
      <c r="BL152" s="18" t="s">
        <v>146</v>
      </c>
      <c r="BM152" s="216" t="s">
        <v>218</v>
      </c>
    </row>
    <row r="153" s="2" customFormat="1">
      <c r="A153" s="39"/>
      <c r="B153" s="40"/>
      <c r="C153" s="41"/>
      <c r="D153" s="218" t="s">
        <v>149</v>
      </c>
      <c r="E153" s="41"/>
      <c r="F153" s="219" t="s">
        <v>219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149</v>
      </c>
      <c r="AU153" s="18" t="s">
        <v>147</v>
      </c>
    </row>
    <row r="154" s="13" customFormat="1">
      <c r="A154" s="13"/>
      <c r="B154" s="223"/>
      <c r="C154" s="224"/>
      <c r="D154" s="225" t="s">
        <v>151</v>
      </c>
      <c r="E154" s="226" t="s">
        <v>19</v>
      </c>
      <c r="F154" s="227" t="s">
        <v>206</v>
      </c>
      <c r="G154" s="224"/>
      <c r="H154" s="226" t="s">
        <v>19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151</v>
      </c>
      <c r="AU154" s="233" t="s">
        <v>147</v>
      </c>
      <c r="AV154" s="13" t="s">
        <v>79</v>
      </c>
      <c r="AW154" s="13" t="s">
        <v>33</v>
      </c>
      <c r="AX154" s="13" t="s">
        <v>71</v>
      </c>
      <c r="AY154" s="233" t="s">
        <v>138</v>
      </c>
    </row>
    <row r="155" s="14" customFormat="1">
      <c r="A155" s="14"/>
      <c r="B155" s="234"/>
      <c r="C155" s="235"/>
      <c r="D155" s="225" t="s">
        <v>151</v>
      </c>
      <c r="E155" s="236" t="s">
        <v>19</v>
      </c>
      <c r="F155" s="237" t="s">
        <v>1041</v>
      </c>
      <c r="G155" s="235"/>
      <c r="H155" s="238">
        <v>404.31999999999999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151</v>
      </c>
      <c r="AU155" s="244" t="s">
        <v>147</v>
      </c>
      <c r="AV155" s="14" t="s">
        <v>147</v>
      </c>
      <c r="AW155" s="14" t="s">
        <v>33</v>
      </c>
      <c r="AX155" s="14" t="s">
        <v>71</v>
      </c>
      <c r="AY155" s="244" t="s">
        <v>138</v>
      </c>
    </row>
    <row r="156" s="14" customFormat="1">
      <c r="A156" s="14"/>
      <c r="B156" s="234"/>
      <c r="C156" s="235"/>
      <c r="D156" s="225" t="s">
        <v>151</v>
      </c>
      <c r="E156" s="236" t="s">
        <v>19</v>
      </c>
      <c r="F156" s="237" t="s">
        <v>221</v>
      </c>
      <c r="G156" s="235"/>
      <c r="H156" s="238">
        <v>20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4" t="s">
        <v>151</v>
      </c>
      <c r="AU156" s="244" t="s">
        <v>147</v>
      </c>
      <c r="AV156" s="14" t="s">
        <v>147</v>
      </c>
      <c r="AW156" s="14" t="s">
        <v>33</v>
      </c>
      <c r="AX156" s="14" t="s">
        <v>71</v>
      </c>
      <c r="AY156" s="244" t="s">
        <v>138</v>
      </c>
    </row>
    <row r="157" s="13" customFormat="1">
      <c r="A157" s="13"/>
      <c r="B157" s="223"/>
      <c r="C157" s="224"/>
      <c r="D157" s="225" t="s">
        <v>151</v>
      </c>
      <c r="E157" s="226" t="s">
        <v>19</v>
      </c>
      <c r="F157" s="227" t="s">
        <v>213</v>
      </c>
      <c r="G157" s="224"/>
      <c r="H157" s="226" t="s">
        <v>19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151</v>
      </c>
      <c r="AU157" s="233" t="s">
        <v>147</v>
      </c>
      <c r="AV157" s="13" t="s">
        <v>79</v>
      </c>
      <c r="AW157" s="13" t="s">
        <v>33</v>
      </c>
      <c r="AX157" s="13" t="s">
        <v>71</v>
      </c>
      <c r="AY157" s="233" t="s">
        <v>138</v>
      </c>
    </row>
    <row r="158" s="14" customFormat="1">
      <c r="A158" s="14"/>
      <c r="B158" s="234"/>
      <c r="C158" s="235"/>
      <c r="D158" s="225" t="s">
        <v>151</v>
      </c>
      <c r="E158" s="236" t="s">
        <v>19</v>
      </c>
      <c r="F158" s="237" t="s">
        <v>222</v>
      </c>
      <c r="G158" s="235"/>
      <c r="H158" s="238">
        <v>109.48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151</v>
      </c>
      <c r="AU158" s="244" t="s">
        <v>147</v>
      </c>
      <c r="AV158" s="14" t="s">
        <v>147</v>
      </c>
      <c r="AW158" s="14" t="s">
        <v>33</v>
      </c>
      <c r="AX158" s="14" t="s">
        <v>71</v>
      </c>
      <c r="AY158" s="244" t="s">
        <v>138</v>
      </c>
    </row>
    <row r="159" s="15" customFormat="1">
      <c r="A159" s="15"/>
      <c r="B159" s="245"/>
      <c r="C159" s="246"/>
      <c r="D159" s="225" t="s">
        <v>151</v>
      </c>
      <c r="E159" s="247" t="s">
        <v>19</v>
      </c>
      <c r="F159" s="248" t="s">
        <v>156</v>
      </c>
      <c r="G159" s="246"/>
      <c r="H159" s="249">
        <v>533.79999999999995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5" t="s">
        <v>151</v>
      </c>
      <c r="AU159" s="255" t="s">
        <v>147</v>
      </c>
      <c r="AV159" s="15" t="s">
        <v>146</v>
      </c>
      <c r="AW159" s="15" t="s">
        <v>33</v>
      </c>
      <c r="AX159" s="15" t="s">
        <v>79</v>
      </c>
      <c r="AY159" s="255" t="s">
        <v>138</v>
      </c>
    </row>
    <row r="160" s="2" customFormat="1" ht="21.75" customHeight="1">
      <c r="A160" s="39"/>
      <c r="B160" s="40"/>
      <c r="C160" s="205" t="s">
        <v>223</v>
      </c>
      <c r="D160" s="205" t="s">
        <v>141</v>
      </c>
      <c r="E160" s="206" t="s">
        <v>224</v>
      </c>
      <c r="F160" s="207" t="s">
        <v>225</v>
      </c>
      <c r="G160" s="208" t="s">
        <v>226</v>
      </c>
      <c r="H160" s="209">
        <v>7</v>
      </c>
      <c r="I160" s="210"/>
      <c r="J160" s="211">
        <f>ROUND(I160*H160,2)</f>
        <v>0</v>
      </c>
      <c r="K160" s="207" t="s">
        <v>145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0.1575</v>
      </c>
      <c r="R160" s="214">
        <f>Q160*H160</f>
        <v>1.1025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146</v>
      </c>
      <c r="AT160" s="216" t="s">
        <v>141</v>
      </c>
      <c r="AU160" s="216" t="s">
        <v>147</v>
      </c>
      <c r="AY160" s="18" t="s">
        <v>138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147</v>
      </c>
      <c r="BK160" s="217">
        <f>ROUND(I160*H160,2)</f>
        <v>0</v>
      </c>
      <c r="BL160" s="18" t="s">
        <v>146</v>
      </c>
      <c r="BM160" s="216" t="s">
        <v>227</v>
      </c>
    </row>
    <row r="161" s="2" customFormat="1">
      <c r="A161" s="39"/>
      <c r="B161" s="40"/>
      <c r="C161" s="41"/>
      <c r="D161" s="218" t="s">
        <v>149</v>
      </c>
      <c r="E161" s="41"/>
      <c r="F161" s="219" t="s">
        <v>228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149</v>
      </c>
      <c r="AU161" s="18" t="s">
        <v>147</v>
      </c>
    </row>
    <row r="162" s="13" customFormat="1">
      <c r="A162" s="13"/>
      <c r="B162" s="223"/>
      <c r="C162" s="224"/>
      <c r="D162" s="225" t="s">
        <v>151</v>
      </c>
      <c r="E162" s="226" t="s">
        <v>19</v>
      </c>
      <c r="F162" s="227" t="s">
        <v>229</v>
      </c>
      <c r="G162" s="224"/>
      <c r="H162" s="226" t="s">
        <v>19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151</v>
      </c>
      <c r="AU162" s="233" t="s">
        <v>147</v>
      </c>
      <c r="AV162" s="13" t="s">
        <v>79</v>
      </c>
      <c r="AW162" s="13" t="s">
        <v>33</v>
      </c>
      <c r="AX162" s="13" t="s">
        <v>71</v>
      </c>
      <c r="AY162" s="233" t="s">
        <v>138</v>
      </c>
    </row>
    <row r="163" s="14" customFormat="1">
      <c r="A163" s="14"/>
      <c r="B163" s="234"/>
      <c r="C163" s="235"/>
      <c r="D163" s="225" t="s">
        <v>151</v>
      </c>
      <c r="E163" s="236" t="s">
        <v>19</v>
      </c>
      <c r="F163" s="237" t="s">
        <v>188</v>
      </c>
      <c r="G163" s="235"/>
      <c r="H163" s="238">
        <v>7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4" t="s">
        <v>151</v>
      </c>
      <c r="AU163" s="244" t="s">
        <v>147</v>
      </c>
      <c r="AV163" s="14" t="s">
        <v>147</v>
      </c>
      <c r="AW163" s="14" t="s">
        <v>33</v>
      </c>
      <c r="AX163" s="14" t="s">
        <v>79</v>
      </c>
      <c r="AY163" s="244" t="s">
        <v>138</v>
      </c>
    </row>
    <row r="164" s="2" customFormat="1" ht="24.15" customHeight="1">
      <c r="A164" s="39"/>
      <c r="B164" s="40"/>
      <c r="C164" s="205" t="s">
        <v>230</v>
      </c>
      <c r="D164" s="205" t="s">
        <v>141</v>
      </c>
      <c r="E164" s="206" t="s">
        <v>231</v>
      </c>
      <c r="F164" s="207" t="s">
        <v>232</v>
      </c>
      <c r="G164" s="208" t="s">
        <v>144</v>
      </c>
      <c r="H164" s="209">
        <v>336.642</v>
      </c>
      <c r="I164" s="210"/>
      <c r="J164" s="211">
        <f>ROUND(I164*H164,2)</f>
        <v>0</v>
      </c>
      <c r="K164" s="207" t="s">
        <v>145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146</v>
      </c>
      <c r="AT164" s="216" t="s">
        <v>141</v>
      </c>
      <c r="AU164" s="216" t="s">
        <v>147</v>
      </c>
      <c r="AY164" s="18" t="s">
        <v>138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147</v>
      </c>
      <c r="BK164" s="217">
        <f>ROUND(I164*H164,2)</f>
        <v>0</v>
      </c>
      <c r="BL164" s="18" t="s">
        <v>146</v>
      </c>
      <c r="BM164" s="216" t="s">
        <v>233</v>
      </c>
    </row>
    <row r="165" s="2" customFormat="1">
      <c r="A165" s="39"/>
      <c r="B165" s="40"/>
      <c r="C165" s="41"/>
      <c r="D165" s="218" t="s">
        <v>149</v>
      </c>
      <c r="E165" s="41"/>
      <c r="F165" s="219" t="s">
        <v>234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149</v>
      </c>
      <c r="AU165" s="18" t="s">
        <v>147</v>
      </c>
    </row>
    <row r="166" s="13" customFormat="1">
      <c r="A166" s="13"/>
      <c r="B166" s="223"/>
      <c r="C166" s="224"/>
      <c r="D166" s="225" t="s">
        <v>151</v>
      </c>
      <c r="E166" s="226" t="s">
        <v>19</v>
      </c>
      <c r="F166" s="227" t="s">
        <v>235</v>
      </c>
      <c r="G166" s="224"/>
      <c r="H166" s="226" t="s">
        <v>19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151</v>
      </c>
      <c r="AU166" s="233" t="s">
        <v>147</v>
      </c>
      <c r="AV166" s="13" t="s">
        <v>79</v>
      </c>
      <c r="AW166" s="13" t="s">
        <v>33</v>
      </c>
      <c r="AX166" s="13" t="s">
        <v>71</v>
      </c>
      <c r="AY166" s="233" t="s">
        <v>138</v>
      </c>
    </row>
    <row r="167" s="14" customFormat="1">
      <c r="A167" s="14"/>
      <c r="B167" s="234"/>
      <c r="C167" s="235"/>
      <c r="D167" s="225" t="s">
        <v>151</v>
      </c>
      <c r="E167" s="236" t="s">
        <v>19</v>
      </c>
      <c r="F167" s="237" t="s">
        <v>236</v>
      </c>
      <c r="G167" s="235"/>
      <c r="H167" s="238">
        <v>28.949000000000002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4" t="s">
        <v>151</v>
      </c>
      <c r="AU167" s="244" t="s">
        <v>147</v>
      </c>
      <c r="AV167" s="14" t="s">
        <v>147</v>
      </c>
      <c r="AW167" s="14" t="s">
        <v>33</v>
      </c>
      <c r="AX167" s="14" t="s">
        <v>71</v>
      </c>
      <c r="AY167" s="244" t="s">
        <v>138</v>
      </c>
    </row>
    <row r="168" s="14" customFormat="1">
      <c r="A168" s="14"/>
      <c r="B168" s="234"/>
      <c r="C168" s="235"/>
      <c r="D168" s="225" t="s">
        <v>151</v>
      </c>
      <c r="E168" s="236" t="s">
        <v>19</v>
      </c>
      <c r="F168" s="237" t="s">
        <v>237</v>
      </c>
      <c r="G168" s="235"/>
      <c r="H168" s="238">
        <v>16.919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4" t="s">
        <v>151</v>
      </c>
      <c r="AU168" s="244" t="s">
        <v>147</v>
      </c>
      <c r="AV168" s="14" t="s">
        <v>147</v>
      </c>
      <c r="AW168" s="14" t="s">
        <v>33</v>
      </c>
      <c r="AX168" s="14" t="s">
        <v>71</v>
      </c>
      <c r="AY168" s="244" t="s">
        <v>138</v>
      </c>
    </row>
    <row r="169" s="14" customFormat="1">
      <c r="A169" s="14"/>
      <c r="B169" s="234"/>
      <c r="C169" s="235"/>
      <c r="D169" s="225" t="s">
        <v>151</v>
      </c>
      <c r="E169" s="236" t="s">
        <v>19</v>
      </c>
      <c r="F169" s="237" t="s">
        <v>238</v>
      </c>
      <c r="G169" s="235"/>
      <c r="H169" s="238">
        <v>50.774000000000001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151</v>
      </c>
      <c r="AU169" s="244" t="s">
        <v>147</v>
      </c>
      <c r="AV169" s="14" t="s">
        <v>147</v>
      </c>
      <c r="AW169" s="14" t="s">
        <v>33</v>
      </c>
      <c r="AX169" s="14" t="s">
        <v>71</v>
      </c>
      <c r="AY169" s="244" t="s">
        <v>138</v>
      </c>
    </row>
    <row r="170" s="13" customFormat="1">
      <c r="A170" s="13"/>
      <c r="B170" s="223"/>
      <c r="C170" s="224"/>
      <c r="D170" s="225" t="s">
        <v>151</v>
      </c>
      <c r="E170" s="226" t="s">
        <v>19</v>
      </c>
      <c r="F170" s="227" t="s">
        <v>239</v>
      </c>
      <c r="G170" s="224"/>
      <c r="H170" s="226" t="s">
        <v>19</v>
      </c>
      <c r="I170" s="228"/>
      <c r="J170" s="224"/>
      <c r="K170" s="224"/>
      <c r="L170" s="229"/>
      <c r="M170" s="230"/>
      <c r="N170" s="231"/>
      <c r="O170" s="231"/>
      <c r="P170" s="231"/>
      <c r="Q170" s="231"/>
      <c r="R170" s="231"/>
      <c r="S170" s="231"/>
      <c r="T170" s="23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3" t="s">
        <v>151</v>
      </c>
      <c r="AU170" s="233" t="s">
        <v>147</v>
      </c>
      <c r="AV170" s="13" t="s">
        <v>79</v>
      </c>
      <c r="AW170" s="13" t="s">
        <v>33</v>
      </c>
      <c r="AX170" s="13" t="s">
        <v>71</v>
      </c>
      <c r="AY170" s="233" t="s">
        <v>138</v>
      </c>
    </row>
    <row r="171" s="14" customFormat="1">
      <c r="A171" s="14"/>
      <c r="B171" s="234"/>
      <c r="C171" s="235"/>
      <c r="D171" s="225" t="s">
        <v>151</v>
      </c>
      <c r="E171" s="236" t="s">
        <v>19</v>
      </c>
      <c r="F171" s="237" t="s">
        <v>240</v>
      </c>
      <c r="G171" s="235"/>
      <c r="H171" s="238">
        <v>240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151</v>
      </c>
      <c r="AU171" s="244" t="s">
        <v>147</v>
      </c>
      <c r="AV171" s="14" t="s">
        <v>147</v>
      </c>
      <c r="AW171" s="14" t="s">
        <v>33</v>
      </c>
      <c r="AX171" s="14" t="s">
        <v>71</v>
      </c>
      <c r="AY171" s="244" t="s">
        <v>138</v>
      </c>
    </row>
    <row r="172" s="15" customFormat="1">
      <c r="A172" s="15"/>
      <c r="B172" s="245"/>
      <c r="C172" s="246"/>
      <c r="D172" s="225" t="s">
        <v>151</v>
      </c>
      <c r="E172" s="247" t="s">
        <v>19</v>
      </c>
      <c r="F172" s="248" t="s">
        <v>156</v>
      </c>
      <c r="G172" s="246"/>
      <c r="H172" s="249">
        <v>336.642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5" t="s">
        <v>151</v>
      </c>
      <c r="AU172" s="255" t="s">
        <v>147</v>
      </c>
      <c r="AV172" s="15" t="s">
        <v>146</v>
      </c>
      <c r="AW172" s="15" t="s">
        <v>33</v>
      </c>
      <c r="AX172" s="15" t="s">
        <v>79</v>
      </c>
      <c r="AY172" s="255" t="s">
        <v>138</v>
      </c>
    </row>
    <row r="173" s="2" customFormat="1" ht="21.75" customHeight="1">
      <c r="A173" s="39"/>
      <c r="B173" s="40"/>
      <c r="C173" s="205" t="s">
        <v>241</v>
      </c>
      <c r="D173" s="205" t="s">
        <v>141</v>
      </c>
      <c r="E173" s="206" t="s">
        <v>242</v>
      </c>
      <c r="F173" s="207" t="s">
        <v>243</v>
      </c>
      <c r="G173" s="208" t="s">
        <v>144</v>
      </c>
      <c r="H173" s="209">
        <v>150.33699999999999</v>
      </c>
      <c r="I173" s="210"/>
      <c r="J173" s="211">
        <f>ROUND(I173*H173,2)</f>
        <v>0</v>
      </c>
      <c r="K173" s="207" t="s">
        <v>145</v>
      </c>
      <c r="L173" s="45"/>
      <c r="M173" s="212" t="s">
        <v>19</v>
      </c>
      <c r="N173" s="213" t="s">
        <v>43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146</v>
      </c>
      <c r="AT173" s="216" t="s">
        <v>141</v>
      </c>
      <c r="AU173" s="216" t="s">
        <v>147</v>
      </c>
      <c r="AY173" s="18" t="s">
        <v>138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147</v>
      </c>
      <c r="BK173" s="217">
        <f>ROUND(I173*H173,2)</f>
        <v>0</v>
      </c>
      <c r="BL173" s="18" t="s">
        <v>146</v>
      </c>
      <c r="BM173" s="216" t="s">
        <v>244</v>
      </c>
    </row>
    <row r="174" s="2" customFormat="1">
      <c r="A174" s="39"/>
      <c r="B174" s="40"/>
      <c r="C174" s="41"/>
      <c r="D174" s="218" t="s">
        <v>149</v>
      </c>
      <c r="E174" s="41"/>
      <c r="F174" s="219" t="s">
        <v>245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149</v>
      </c>
      <c r="AU174" s="18" t="s">
        <v>147</v>
      </c>
    </row>
    <row r="175" s="14" customFormat="1">
      <c r="A175" s="14"/>
      <c r="B175" s="234"/>
      <c r="C175" s="235"/>
      <c r="D175" s="225" t="s">
        <v>151</v>
      </c>
      <c r="E175" s="236" t="s">
        <v>19</v>
      </c>
      <c r="F175" s="237" t="s">
        <v>172</v>
      </c>
      <c r="G175" s="235"/>
      <c r="H175" s="238">
        <v>16.887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4" t="s">
        <v>151</v>
      </c>
      <c r="AU175" s="244" t="s">
        <v>147</v>
      </c>
      <c r="AV175" s="14" t="s">
        <v>147</v>
      </c>
      <c r="AW175" s="14" t="s">
        <v>33</v>
      </c>
      <c r="AX175" s="14" t="s">
        <v>71</v>
      </c>
      <c r="AY175" s="244" t="s">
        <v>138</v>
      </c>
    </row>
    <row r="176" s="14" customFormat="1">
      <c r="A176" s="14"/>
      <c r="B176" s="234"/>
      <c r="C176" s="235"/>
      <c r="D176" s="225" t="s">
        <v>151</v>
      </c>
      <c r="E176" s="236" t="s">
        <v>19</v>
      </c>
      <c r="F176" s="237" t="s">
        <v>207</v>
      </c>
      <c r="G176" s="235"/>
      <c r="H176" s="238">
        <v>101.08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4" t="s">
        <v>151</v>
      </c>
      <c r="AU176" s="244" t="s">
        <v>147</v>
      </c>
      <c r="AV176" s="14" t="s">
        <v>147</v>
      </c>
      <c r="AW176" s="14" t="s">
        <v>33</v>
      </c>
      <c r="AX176" s="14" t="s">
        <v>71</v>
      </c>
      <c r="AY176" s="244" t="s">
        <v>138</v>
      </c>
    </row>
    <row r="177" s="14" customFormat="1">
      <c r="A177" s="14"/>
      <c r="B177" s="234"/>
      <c r="C177" s="235"/>
      <c r="D177" s="225" t="s">
        <v>151</v>
      </c>
      <c r="E177" s="236" t="s">
        <v>19</v>
      </c>
      <c r="F177" s="237" t="s">
        <v>154</v>
      </c>
      <c r="G177" s="235"/>
      <c r="H177" s="238">
        <v>5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4" t="s">
        <v>151</v>
      </c>
      <c r="AU177" s="244" t="s">
        <v>147</v>
      </c>
      <c r="AV177" s="14" t="s">
        <v>147</v>
      </c>
      <c r="AW177" s="14" t="s">
        <v>33</v>
      </c>
      <c r="AX177" s="14" t="s">
        <v>71</v>
      </c>
      <c r="AY177" s="244" t="s">
        <v>138</v>
      </c>
    </row>
    <row r="178" s="14" customFormat="1">
      <c r="A178" s="14"/>
      <c r="B178" s="234"/>
      <c r="C178" s="235"/>
      <c r="D178" s="225" t="s">
        <v>151</v>
      </c>
      <c r="E178" s="236" t="s">
        <v>19</v>
      </c>
      <c r="F178" s="237" t="s">
        <v>214</v>
      </c>
      <c r="G178" s="235"/>
      <c r="H178" s="238">
        <v>27.370000000000001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4" t="s">
        <v>151</v>
      </c>
      <c r="AU178" s="244" t="s">
        <v>147</v>
      </c>
      <c r="AV178" s="14" t="s">
        <v>147</v>
      </c>
      <c r="AW178" s="14" t="s">
        <v>33</v>
      </c>
      <c r="AX178" s="14" t="s">
        <v>71</v>
      </c>
      <c r="AY178" s="244" t="s">
        <v>138</v>
      </c>
    </row>
    <row r="179" s="15" customFormat="1">
      <c r="A179" s="15"/>
      <c r="B179" s="245"/>
      <c r="C179" s="246"/>
      <c r="D179" s="225" t="s">
        <v>151</v>
      </c>
      <c r="E179" s="247" t="s">
        <v>19</v>
      </c>
      <c r="F179" s="248" t="s">
        <v>156</v>
      </c>
      <c r="G179" s="246"/>
      <c r="H179" s="249">
        <v>150.33699999999999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5" t="s">
        <v>151</v>
      </c>
      <c r="AU179" s="255" t="s">
        <v>147</v>
      </c>
      <c r="AV179" s="15" t="s">
        <v>146</v>
      </c>
      <c r="AW179" s="15" t="s">
        <v>33</v>
      </c>
      <c r="AX179" s="15" t="s">
        <v>79</v>
      </c>
      <c r="AY179" s="255" t="s">
        <v>138</v>
      </c>
    </row>
    <row r="180" s="2" customFormat="1" ht="21.75" customHeight="1">
      <c r="A180" s="39"/>
      <c r="B180" s="40"/>
      <c r="C180" s="205" t="s">
        <v>8</v>
      </c>
      <c r="D180" s="205" t="s">
        <v>141</v>
      </c>
      <c r="E180" s="206" t="s">
        <v>246</v>
      </c>
      <c r="F180" s="207" t="s">
        <v>247</v>
      </c>
      <c r="G180" s="208" t="s">
        <v>144</v>
      </c>
      <c r="H180" s="209">
        <v>21.887</v>
      </c>
      <c r="I180" s="210"/>
      <c r="J180" s="211">
        <f>ROUND(I180*H180,2)</f>
        <v>0</v>
      </c>
      <c r="K180" s="207" t="s">
        <v>145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0.105</v>
      </c>
      <c r="R180" s="214">
        <f>Q180*H180</f>
        <v>2.2981349999999998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146</v>
      </c>
      <c r="AT180" s="216" t="s">
        <v>141</v>
      </c>
      <c r="AU180" s="216" t="s">
        <v>147</v>
      </c>
      <c r="AY180" s="18" t="s">
        <v>138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147</v>
      </c>
      <c r="BK180" s="217">
        <f>ROUND(I180*H180,2)</f>
        <v>0</v>
      </c>
      <c r="BL180" s="18" t="s">
        <v>146</v>
      </c>
      <c r="BM180" s="216" t="s">
        <v>248</v>
      </c>
    </row>
    <row r="181" s="2" customFormat="1">
      <c r="A181" s="39"/>
      <c r="B181" s="40"/>
      <c r="C181" s="41"/>
      <c r="D181" s="218" t="s">
        <v>149</v>
      </c>
      <c r="E181" s="41"/>
      <c r="F181" s="219" t="s">
        <v>249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149</v>
      </c>
      <c r="AU181" s="18" t="s">
        <v>147</v>
      </c>
    </row>
    <row r="182" s="13" customFormat="1">
      <c r="A182" s="13"/>
      <c r="B182" s="223"/>
      <c r="C182" s="224"/>
      <c r="D182" s="225" t="s">
        <v>151</v>
      </c>
      <c r="E182" s="226" t="s">
        <v>19</v>
      </c>
      <c r="F182" s="227" t="s">
        <v>250</v>
      </c>
      <c r="G182" s="224"/>
      <c r="H182" s="226" t="s">
        <v>19</v>
      </c>
      <c r="I182" s="228"/>
      <c r="J182" s="224"/>
      <c r="K182" s="224"/>
      <c r="L182" s="229"/>
      <c r="M182" s="230"/>
      <c r="N182" s="231"/>
      <c r="O182" s="231"/>
      <c r="P182" s="231"/>
      <c r="Q182" s="231"/>
      <c r="R182" s="231"/>
      <c r="S182" s="231"/>
      <c r="T182" s="23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3" t="s">
        <v>151</v>
      </c>
      <c r="AU182" s="233" t="s">
        <v>147</v>
      </c>
      <c r="AV182" s="13" t="s">
        <v>79</v>
      </c>
      <c r="AW182" s="13" t="s">
        <v>33</v>
      </c>
      <c r="AX182" s="13" t="s">
        <v>71</v>
      </c>
      <c r="AY182" s="233" t="s">
        <v>138</v>
      </c>
    </row>
    <row r="183" s="14" customFormat="1">
      <c r="A183" s="14"/>
      <c r="B183" s="234"/>
      <c r="C183" s="235"/>
      <c r="D183" s="225" t="s">
        <v>151</v>
      </c>
      <c r="E183" s="236" t="s">
        <v>19</v>
      </c>
      <c r="F183" s="237" t="s">
        <v>172</v>
      </c>
      <c r="G183" s="235"/>
      <c r="H183" s="238">
        <v>16.887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4" t="s">
        <v>151</v>
      </c>
      <c r="AU183" s="244" t="s">
        <v>147</v>
      </c>
      <c r="AV183" s="14" t="s">
        <v>147</v>
      </c>
      <c r="AW183" s="14" t="s">
        <v>33</v>
      </c>
      <c r="AX183" s="14" t="s">
        <v>71</v>
      </c>
      <c r="AY183" s="244" t="s">
        <v>138</v>
      </c>
    </row>
    <row r="184" s="14" customFormat="1">
      <c r="A184" s="14"/>
      <c r="B184" s="234"/>
      <c r="C184" s="235"/>
      <c r="D184" s="225" t="s">
        <v>151</v>
      </c>
      <c r="E184" s="236" t="s">
        <v>19</v>
      </c>
      <c r="F184" s="237" t="s">
        <v>154</v>
      </c>
      <c r="G184" s="235"/>
      <c r="H184" s="238">
        <v>5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4" t="s">
        <v>151</v>
      </c>
      <c r="AU184" s="244" t="s">
        <v>147</v>
      </c>
      <c r="AV184" s="14" t="s">
        <v>147</v>
      </c>
      <c r="AW184" s="14" t="s">
        <v>33</v>
      </c>
      <c r="AX184" s="14" t="s">
        <v>71</v>
      </c>
      <c r="AY184" s="244" t="s">
        <v>138</v>
      </c>
    </row>
    <row r="185" s="15" customFormat="1">
      <c r="A185" s="15"/>
      <c r="B185" s="245"/>
      <c r="C185" s="246"/>
      <c r="D185" s="225" t="s">
        <v>151</v>
      </c>
      <c r="E185" s="247" t="s">
        <v>19</v>
      </c>
      <c r="F185" s="248" t="s">
        <v>156</v>
      </c>
      <c r="G185" s="246"/>
      <c r="H185" s="249">
        <v>21.887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5" t="s">
        <v>151</v>
      </c>
      <c r="AU185" s="255" t="s">
        <v>147</v>
      </c>
      <c r="AV185" s="15" t="s">
        <v>146</v>
      </c>
      <c r="AW185" s="15" t="s">
        <v>33</v>
      </c>
      <c r="AX185" s="15" t="s">
        <v>79</v>
      </c>
      <c r="AY185" s="255" t="s">
        <v>138</v>
      </c>
    </row>
    <row r="186" s="2" customFormat="1" ht="24.15" customHeight="1">
      <c r="A186" s="39"/>
      <c r="B186" s="40"/>
      <c r="C186" s="205" t="s">
        <v>251</v>
      </c>
      <c r="D186" s="205" t="s">
        <v>141</v>
      </c>
      <c r="E186" s="206" t="s">
        <v>252</v>
      </c>
      <c r="F186" s="207" t="s">
        <v>253</v>
      </c>
      <c r="G186" s="208" t="s">
        <v>226</v>
      </c>
      <c r="H186" s="209">
        <v>7</v>
      </c>
      <c r="I186" s="210"/>
      <c r="J186" s="211">
        <f>ROUND(I186*H186,2)</f>
        <v>0</v>
      </c>
      <c r="K186" s="207" t="s">
        <v>145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0.017770000000000001</v>
      </c>
      <c r="R186" s="214">
        <f>Q186*H186</f>
        <v>0.12439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146</v>
      </c>
      <c r="AT186" s="216" t="s">
        <v>141</v>
      </c>
      <c r="AU186" s="216" t="s">
        <v>147</v>
      </c>
      <c r="AY186" s="18" t="s">
        <v>138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147</v>
      </c>
      <c r="BK186" s="217">
        <f>ROUND(I186*H186,2)</f>
        <v>0</v>
      </c>
      <c r="BL186" s="18" t="s">
        <v>146</v>
      </c>
      <c r="BM186" s="216" t="s">
        <v>254</v>
      </c>
    </row>
    <row r="187" s="2" customFormat="1">
      <c r="A187" s="39"/>
      <c r="B187" s="40"/>
      <c r="C187" s="41"/>
      <c r="D187" s="218" t="s">
        <v>149</v>
      </c>
      <c r="E187" s="41"/>
      <c r="F187" s="219" t="s">
        <v>255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149</v>
      </c>
      <c r="AU187" s="18" t="s">
        <v>147</v>
      </c>
    </row>
    <row r="188" s="13" customFormat="1">
      <c r="A188" s="13"/>
      <c r="B188" s="223"/>
      <c r="C188" s="224"/>
      <c r="D188" s="225" t="s">
        <v>151</v>
      </c>
      <c r="E188" s="226" t="s">
        <v>19</v>
      </c>
      <c r="F188" s="227" t="s">
        <v>256</v>
      </c>
      <c r="G188" s="224"/>
      <c r="H188" s="226" t="s">
        <v>19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3" t="s">
        <v>151</v>
      </c>
      <c r="AU188" s="233" t="s">
        <v>147</v>
      </c>
      <c r="AV188" s="13" t="s">
        <v>79</v>
      </c>
      <c r="AW188" s="13" t="s">
        <v>33</v>
      </c>
      <c r="AX188" s="13" t="s">
        <v>71</v>
      </c>
      <c r="AY188" s="233" t="s">
        <v>138</v>
      </c>
    </row>
    <row r="189" s="14" customFormat="1">
      <c r="A189" s="14"/>
      <c r="B189" s="234"/>
      <c r="C189" s="235"/>
      <c r="D189" s="225" t="s">
        <v>151</v>
      </c>
      <c r="E189" s="236" t="s">
        <v>19</v>
      </c>
      <c r="F189" s="237" t="s">
        <v>188</v>
      </c>
      <c r="G189" s="235"/>
      <c r="H189" s="238">
        <v>7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4" t="s">
        <v>151</v>
      </c>
      <c r="AU189" s="244" t="s">
        <v>147</v>
      </c>
      <c r="AV189" s="14" t="s">
        <v>147</v>
      </c>
      <c r="AW189" s="14" t="s">
        <v>33</v>
      </c>
      <c r="AX189" s="14" t="s">
        <v>71</v>
      </c>
      <c r="AY189" s="244" t="s">
        <v>138</v>
      </c>
    </row>
    <row r="190" s="15" customFormat="1">
      <c r="A190" s="15"/>
      <c r="B190" s="245"/>
      <c r="C190" s="246"/>
      <c r="D190" s="225" t="s">
        <v>151</v>
      </c>
      <c r="E190" s="247" t="s">
        <v>19</v>
      </c>
      <c r="F190" s="248" t="s">
        <v>156</v>
      </c>
      <c r="G190" s="246"/>
      <c r="H190" s="249">
        <v>7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5" t="s">
        <v>151</v>
      </c>
      <c r="AU190" s="255" t="s">
        <v>147</v>
      </c>
      <c r="AV190" s="15" t="s">
        <v>146</v>
      </c>
      <c r="AW190" s="15" t="s">
        <v>33</v>
      </c>
      <c r="AX190" s="15" t="s">
        <v>79</v>
      </c>
      <c r="AY190" s="255" t="s">
        <v>138</v>
      </c>
    </row>
    <row r="191" s="2" customFormat="1" ht="16.5" customHeight="1">
      <c r="A191" s="39"/>
      <c r="B191" s="40"/>
      <c r="C191" s="256" t="s">
        <v>257</v>
      </c>
      <c r="D191" s="256" t="s">
        <v>258</v>
      </c>
      <c r="E191" s="257" t="s">
        <v>259</v>
      </c>
      <c r="F191" s="258" t="s">
        <v>260</v>
      </c>
      <c r="G191" s="259" t="s">
        <v>226</v>
      </c>
      <c r="H191" s="260">
        <v>7</v>
      </c>
      <c r="I191" s="261"/>
      <c r="J191" s="262">
        <f>ROUND(I191*H191,2)</f>
        <v>0</v>
      </c>
      <c r="K191" s="258" t="s">
        <v>145</v>
      </c>
      <c r="L191" s="263"/>
      <c r="M191" s="264" t="s">
        <v>19</v>
      </c>
      <c r="N191" s="265" t="s">
        <v>43</v>
      </c>
      <c r="O191" s="85"/>
      <c r="P191" s="214">
        <f>O191*H191</f>
        <v>0</v>
      </c>
      <c r="Q191" s="214">
        <v>0.01201</v>
      </c>
      <c r="R191" s="214">
        <f>Q191*H191</f>
        <v>0.084070000000000006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195</v>
      </c>
      <c r="AT191" s="216" t="s">
        <v>258</v>
      </c>
      <c r="AU191" s="216" t="s">
        <v>147</v>
      </c>
      <c r="AY191" s="18" t="s">
        <v>138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147</v>
      </c>
      <c r="BK191" s="217">
        <f>ROUND(I191*H191,2)</f>
        <v>0</v>
      </c>
      <c r="BL191" s="18" t="s">
        <v>146</v>
      </c>
      <c r="BM191" s="216" t="s">
        <v>261</v>
      </c>
    </row>
    <row r="192" s="12" customFormat="1" ht="22.8" customHeight="1">
      <c r="A192" s="12"/>
      <c r="B192" s="189"/>
      <c r="C192" s="190"/>
      <c r="D192" s="191" t="s">
        <v>70</v>
      </c>
      <c r="E192" s="203" t="s">
        <v>201</v>
      </c>
      <c r="F192" s="203" t="s">
        <v>262</v>
      </c>
      <c r="G192" s="190"/>
      <c r="H192" s="190"/>
      <c r="I192" s="193"/>
      <c r="J192" s="204">
        <f>BK192</f>
        <v>0</v>
      </c>
      <c r="K192" s="190"/>
      <c r="L192" s="195"/>
      <c r="M192" s="196"/>
      <c r="N192" s="197"/>
      <c r="O192" s="197"/>
      <c r="P192" s="198">
        <f>SUM(P193:P245)</f>
        <v>0</v>
      </c>
      <c r="Q192" s="197"/>
      <c r="R192" s="198">
        <f>SUM(R193:R245)</f>
        <v>0.02070226</v>
      </c>
      <c r="S192" s="197"/>
      <c r="T192" s="199">
        <f>SUM(T193:T245)</f>
        <v>20.902306000000003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0" t="s">
        <v>79</v>
      </c>
      <c r="AT192" s="201" t="s">
        <v>70</v>
      </c>
      <c r="AU192" s="201" t="s">
        <v>79</v>
      </c>
      <c r="AY192" s="200" t="s">
        <v>138</v>
      </c>
      <c r="BK192" s="202">
        <f>SUM(BK193:BK245)</f>
        <v>0</v>
      </c>
    </row>
    <row r="193" s="2" customFormat="1" ht="24.15" customHeight="1">
      <c r="A193" s="39"/>
      <c r="B193" s="40"/>
      <c r="C193" s="205" t="s">
        <v>263</v>
      </c>
      <c r="D193" s="205" t="s">
        <v>141</v>
      </c>
      <c r="E193" s="206" t="s">
        <v>264</v>
      </c>
      <c r="F193" s="207" t="s">
        <v>265</v>
      </c>
      <c r="G193" s="208" t="s">
        <v>144</v>
      </c>
      <c r="H193" s="209">
        <v>55.665999999999997</v>
      </c>
      <c r="I193" s="210"/>
      <c r="J193" s="211">
        <f>ROUND(I193*H193,2)</f>
        <v>0</v>
      </c>
      <c r="K193" s="207" t="s">
        <v>145</v>
      </c>
      <c r="L193" s="45"/>
      <c r="M193" s="212" t="s">
        <v>19</v>
      </c>
      <c r="N193" s="213" t="s">
        <v>43</v>
      </c>
      <c r="O193" s="85"/>
      <c r="P193" s="214">
        <f>O193*H193</f>
        <v>0</v>
      </c>
      <c r="Q193" s="214">
        <v>0.00012999999999999999</v>
      </c>
      <c r="R193" s="214">
        <f>Q193*H193</f>
        <v>0.0072365799999999985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146</v>
      </c>
      <c r="AT193" s="216" t="s">
        <v>141</v>
      </c>
      <c r="AU193" s="216" t="s">
        <v>147</v>
      </c>
      <c r="AY193" s="18" t="s">
        <v>138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147</v>
      </c>
      <c r="BK193" s="217">
        <f>ROUND(I193*H193,2)</f>
        <v>0</v>
      </c>
      <c r="BL193" s="18" t="s">
        <v>146</v>
      </c>
      <c r="BM193" s="216" t="s">
        <v>266</v>
      </c>
    </row>
    <row r="194" s="2" customFormat="1">
      <c r="A194" s="39"/>
      <c r="B194" s="40"/>
      <c r="C194" s="41"/>
      <c r="D194" s="218" t="s">
        <v>149</v>
      </c>
      <c r="E194" s="41"/>
      <c r="F194" s="219" t="s">
        <v>267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149</v>
      </c>
      <c r="AU194" s="18" t="s">
        <v>147</v>
      </c>
    </row>
    <row r="195" s="14" customFormat="1">
      <c r="A195" s="14"/>
      <c r="B195" s="234"/>
      <c r="C195" s="235"/>
      <c r="D195" s="225" t="s">
        <v>151</v>
      </c>
      <c r="E195" s="236" t="s">
        <v>19</v>
      </c>
      <c r="F195" s="237" t="s">
        <v>172</v>
      </c>
      <c r="G195" s="235"/>
      <c r="H195" s="238">
        <v>16.887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151</v>
      </c>
      <c r="AU195" s="244" t="s">
        <v>147</v>
      </c>
      <c r="AV195" s="14" t="s">
        <v>147</v>
      </c>
      <c r="AW195" s="14" t="s">
        <v>33</v>
      </c>
      <c r="AX195" s="14" t="s">
        <v>71</v>
      </c>
      <c r="AY195" s="244" t="s">
        <v>138</v>
      </c>
    </row>
    <row r="196" s="14" customFormat="1">
      <c r="A196" s="14"/>
      <c r="B196" s="234"/>
      <c r="C196" s="235"/>
      <c r="D196" s="225" t="s">
        <v>151</v>
      </c>
      <c r="E196" s="236" t="s">
        <v>19</v>
      </c>
      <c r="F196" s="237" t="s">
        <v>268</v>
      </c>
      <c r="G196" s="235"/>
      <c r="H196" s="238">
        <v>19.739000000000001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4" t="s">
        <v>151</v>
      </c>
      <c r="AU196" s="244" t="s">
        <v>147</v>
      </c>
      <c r="AV196" s="14" t="s">
        <v>147</v>
      </c>
      <c r="AW196" s="14" t="s">
        <v>33</v>
      </c>
      <c r="AX196" s="14" t="s">
        <v>71</v>
      </c>
      <c r="AY196" s="244" t="s">
        <v>138</v>
      </c>
    </row>
    <row r="197" s="14" customFormat="1">
      <c r="A197" s="14"/>
      <c r="B197" s="234"/>
      <c r="C197" s="235"/>
      <c r="D197" s="225" t="s">
        <v>151</v>
      </c>
      <c r="E197" s="236" t="s">
        <v>19</v>
      </c>
      <c r="F197" s="237" t="s">
        <v>269</v>
      </c>
      <c r="G197" s="235"/>
      <c r="H197" s="238">
        <v>19.039999999999999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4" t="s">
        <v>151</v>
      </c>
      <c r="AU197" s="244" t="s">
        <v>147</v>
      </c>
      <c r="AV197" s="14" t="s">
        <v>147</v>
      </c>
      <c r="AW197" s="14" t="s">
        <v>33</v>
      </c>
      <c r="AX197" s="14" t="s">
        <v>71</v>
      </c>
      <c r="AY197" s="244" t="s">
        <v>138</v>
      </c>
    </row>
    <row r="198" s="15" customFormat="1">
      <c r="A198" s="15"/>
      <c r="B198" s="245"/>
      <c r="C198" s="246"/>
      <c r="D198" s="225" t="s">
        <v>151</v>
      </c>
      <c r="E198" s="247" t="s">
        <v>19</v>
      </c>
      <c r="F198" s="248" t="s">
        <v>156</v>
      </c>
      <c r="G198" s="246"/>
      <c r="H198" s="249">
        <v>55.666000000000004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5" t="s">
        <v>151</v>
      </c>
      <c r="AU198" s="255" t="s">
        <v>147</v>
      </c>
      <c r="AV198" s="15" t="s">
        <v>146</v>
      </c>
      <c r="AW198" s="15" t="s">
        <v>33</v>
      </c>
      <c r="AX198" s="15" t="s">
        <v>79</v>
      </c>
      <c r="AY198" s="255" t="s">
        <v>138</v>
      </c>
    </row>
    <row r="199" s="2" customFormat="1" ht="24.15" customHeight="1">
      <c r="A199" s="39"/>
      <c r="B199" s="40"/>
      <c r="C199" s="205" t="s">
        <v>270</v>
      </c>
      <c r="D199" s="205" t="s">
        <v>141</v>
      </c>
      <c r="E199" s="206" t="s">
        <v>271</v>
      </c>
      <c r="F199" s="207" t="s">
        <v>272</v>
      </c>
      <c r="G199" s="208" t="s">
        <v>144</v>
      </c>
      <c r="H199" s="209">
        <v>336.642</v>
      </c>
      <c r="I199" s="210"/>
      <c r="J199" s="211">
        <f>ROUND(I199*H199,2)</f>
        <v>0</v>
      </c>
      <c r="K199" s="207" t="s">
        <v>145</v>
      </c>
      <c r="L199" s="45"/>
      <c r="M199" s="212" t="s">
        <v>19</v>
      </c>
      <c r="N199" s="213" t="s">
        <v>43</v>
      </c>
      <c r="O199" s="85"/>
      <c r="P199" s="214">
        <f>O199*H199</f>
        <v>0</v>
      </c>
      <c r="Q199" s="214">
        <v>4.0000000000000003E-05</v>
      </c>
      <c r="R199" s="214">
        <f>Q199*H199</f>
        <v>0.013465680000000001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146</v>
      </c>
      <c r="AT199" s="216" t="s">
        <v>141</v>
      </c>
      <c r="AU199" s="216" t="s">
        <v>147</v>
      </c>
      <c r="AY199" s="18" t="s">
        <v>138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147</v>
      </c>
      <c r="BK199" s="217">
        <f>ROUND(I199*H199,2)</f>
        <v>0</v>
      </c>
      <c r="BL199" s="18" t="s">
        <v>146</v>
      </c>
      <c r="BM199" s="216" t="s">
        <v>273</v>
      </c>
    </row>
    <row r="200" s="2" customFormat="1">
      <c r="A200" s="39"/>
      <c r="B200" s="40"/>
      <c r="C200" s="41"/>
      <c r="D200" s="218" t="s">
        <v>149</v>
      </c>
      <c r="E200" s="41"/>
      <c r="F200" s="219" t="s">
        <v>274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149</v>
      </c>
      <c r="AU200" s="18" t="s">
        <v>147</v>
      </c>
    </row>
    <row r="201" s="14" customFormat="1">
      <c r="A201" s="14"/>
      <c r="B201" s="234"/>
      <c r="C201" s="235"/>
      <c r="D201" s="225" t="s">
        <v>151</v>
      </c>
      <c r="E201" s="236" t="s">
        <v>19</v>
      </c>
      <c r="F201" s="237" t="s">
        <v>236</v>
      </c>
      <c r="G201" s="235"/>
      <c r="H201" s="238">
        <v>28.949000000000002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4" t="s">
        <v>151</v>
      </c>
      <c r="AU201" s="244" t="s">
        <v>147</v>
      </c>
      <c r="AV201" s="14" t="s">
        <v>147</v>
      </c>
      <c r="AW201" s="14" t="s">
        <v>33</v>
      </c>
      <c r="AX201" s="14" t="s">
        <v>71</v>
      </c>
      <c r="AY201" s="244" t="s">
        <v>138</v>
      </c>
    </row>
    <row r="202" s="14" customFormat="1">
      <c r="A202" s="14"/>
      <c r="B202" s="234"/>
      <c r="C202" s="235"/>
      <c r="D202" s="225" t="s">
        <v>151</v>
      </c>
      <c r="E202" s="236" t="s">
        <v>19</v>
      </c>
      <c r="F202" s="237" t="s">
        <v>237</v>
      </c>
      <c r="G202" s="235"/>
      <c r="H202" s="238">
        <v>16.919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151</v>
      </c>
      <c r="AU202" s="244" t="s">
        <v>147</v>
      </c>
      <c r="AV202" s="14" t="s">
        <v>147</v>
      </c>
      <c r="AW202" s="14" t="s">
        <v>33</v>
      </c>
      <c r="AX202" s="14" t="s">
        <v>71</v>
      </c>
      <c r="AY202" s="244" t="s">
        <v>138</v>
      </c>
    </row>
    <row r="203" s="14" customFormat="1">
      <c r="A203" s="14"/>
      <c r="B203" s="234"/>
      <c r="C203" s="235"/>
      <c r="D203" s="225" t="s">
        <v>151</v>
      </c>
      <c r="E203" s="236" t="s">
        <v>19</v>
      </c>
      <c r="F203" s="237" t="s">
        <v>238</v>
      </c>
      <c r="G203" s="235"/>
      <c r="H203" s="238">
        <v>50.774000000000001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4" t="s">
        <v>151</v>
      </c>
      <c r="AU203" s="244" t="s">
        <v>147</v>
      </c>
      <c r="AV203" s="14" t="s">
        <v>147</v>
      </c>
      <c r="AW203" s="14" t="s">
        <v>33</v>
      </c>
      <c r="AX203" s="14" t="s">
        <v>71</v>
      </c>
      <c r="AY203" s="244" t="s">
        <v>138</v>
      </c>
    </row>
    <row r="204" s="13" customFormat="1">
      <c r="A204" s="13"/>
      <c r="B204" s="223"/>
      <c r="C204" s="224"/>
      <c r="D204" s="225" t="s">
        <v>151</v>
      </c>
      <c r="E204" s="226" t="s">
        <v>19</v>
      </c>
      <c r="F204" s="227" t="s">
        <v>239</v>
      </c>
      <c r="G204" s="224"/>
      <c r="H204" s="226" t="s">
        <v>19</v>
      </c>
      <c r="I204" s="228"/>
      <c r="J204" s="224"/>
      <c r="K204" s="224"/>
      <c r="L204" s="229"/>
      <c r="M204" s="230"/>
      <c r="N204" s="231"/>
      <c r="O204" s="231"/>
      <c r="P204" s="231"/>
      <c r="Q204" s="231"/>
      <c r="R204" s="231"/>
      <c r="S204" s="231"/>
      <c r="T204" s="23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3" t="s">
        <v>151</v>
      </c>
      <c r="AU204" s="233" t="s">
        <v>147</v>
      </c>
      <c r="AV204" s="13" t="s">
        <v>79</v>
      </c>
      <c r="AW204" s="13" t="s">
        <v>33</v>
      </c>
      <c r="AX204" s="13" t="s">
        <v>71</v>
      </c>
      <c r="AY204" s="233" t="s">
        <v>138</v>
      </c>
    </row>
    <row r="205" s="14" customFormat="1">
      <c r="A205" s="14"/>
      <c r="B205" s="234"/>
      <c r="C205" s="235"/>
      <c r="D205" s="225" t="s">
        <v>151</v>
      </c>
      <c r="E205" s="236" t="s">
        <v>19</v>
      </c>
      <c r="F205" s="237" t="s">
        <v>240</v>
      </c>
      <c r="G205" s="235"/>
      <c r="H205" s="238">
        <v>240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4" t="s">
        <v>151</v>
      </c>
      <c r="AU205" s="244" t="s">
        <v>147</v>
      </c>
      <c r="AV205" s="14" t="s">
        <v>147</v>
      </c>
      <c r="AW205" s="14" t="s">
        <v>33</v>
      </c>
      <c r="AX205" s="14" t="s">
        <v>71</v>
      </c>
      <c r="AY205" s="244" t="s">
        <v>138</v>
      </c>
    </row>
    <row r="206" s="15" customFormat="1">
      <c r="A206" s="15"/>
      <c r="B206" s="245"/>
      <c r="C206" s="246"/>
      <c r="D206" s="225" t="s">
        <v>151</v>
      </c>
      <c r="E206" s="247" t="s">
        <v>19</v>
      </c>
      <c r="F206" s="248" t="s">
        <v>156</v>
      </c>
      <c r="G206" s="246"/>
      <c r="H206" s="249">
        <v>336.642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5" t="s">
        <v>151</v>
      </c>
      <c r="AU206" s="255" t="s">
        <v>147</v>
      </c>
      <c r="AV206" s="15" t="s">
        <v>146</v>
      </c>
      <c r="AW206" s="15" t="s">
        <v>33</v>
      </c>
      <c r="AX206" s="15" t="s">
        <v>79</v>
      </c>
      <c r="AY206" s="255" t="s">
        <v>138</v>
      </c>
    </row>
    <row r="207" s="2" customFormat="1" ht="24.15" customHeight="1">
      <c r="A207" s="39"/>
      <c r="B207" s="40"/>
      <c r="C207" s="205" t="s">
        <v>96</v>
      </c>
      <c r="D207" s="205" t="s">
        <v>141</v>
      </c>
      <c r="E207" s="206" t="s">
        <v>275</v>
      </c>
      <c r="F207" s="207" t="s">
        <v>276</v>
      </c>
      <c r="G207" s="208" t="s">
        <v>144</v>
      </c>
      <c r="H207" s="209">
        <v>65.046000000000006</v>
      </c>
      <c r="I207" s="210"/>
      <c r="J207" s="211">
        <f>ROUND(I207*H207,2)</f>
        <v>0</v>
      </c>
      <c r="K207" s="207" t="s">
        <v>145</v>
      </c>
      <c r="L207" s="45"/>
      <c r="M207" s="212" t="s">
        <v>19</v>
      </c>
      <c r="N207" s="213" t="s">
        <v>43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0.13100000000000001</v>
      </c>
      <c r="T207" s="215">
        <f>S207*H207</f>
        <v>8.5210260000000009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146</v>
      </c>
      <c r="AT207" s="216" t="s">
        <v>141</v>
      </c>
      <c r="AU207" s="216" t="s">
        <v>147</v>
      </c>
      <c r="AY207" s="18" t="s">
        <v>138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147</v>
      </c>
      <c r="BK207" s="217">
        <f>ROUND(I207*H207,2)</f>
        <v>0</v>
      </c>
      <c r="BL207" s="18" t="s">
        <v>146</v>
      </c>
      <c r="BM207" s="216" t="s">
        <v>277</v>
      </c>
    </row>
    <row r="208" s="2" customFormat="1">
      <c r="A208" s="39"/>
      <c r="B208" s="40"/>
      <c r="C208" s="41"/>
      <c r="D208" s="218" t="s">
        <v>149</v>
      </c>
      <c r="E208" s="41"/>
      <c r="F208" s="219" t="s">
        <v>278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149</v>
      </c>
      <c r="AU208" s="18" t="s">
        <v>147</v>
      </c>
    </row>
    <row r="209" s="13" customFormat="1">
      <c r="A209" s="13"/>
      <c r="B209" s="223"/>
      <c r="C209" s="224"/>
      <c r="D209" s="225" t="s">
        <v>151</v>
      </c>
      <c r="E209" s="226" t="s">
        <v>19</v>
      </c>
      <c r="F209" s="227" t="s">
        <v>279</v>
      </c>
      <c r="G209" s="224"/>
      <c r="H209" s="226" t="s">
        <v>19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3" t="s">
        <v>151</v>
      </c>
      <c r="AU209" s="233" t="s">
        <v>147</v>
      </c>
      <c r="AV209" s="13" t="s">
        <v>79</v>
      </c>
      <c r="AW209" s="13" t="s">
        <v>33</v>
      </c>
      <c r="AX209" s="13" t="s">
        <v>71</v>
      </c>
      <c r="AY209" s="233" t="s">
        <v>138</v>
      </c>
    </row>
    <row r="210" s="14" customFormat="1">
      <c r="A210" s="14"/>
      <c r="B210" s="234"/>
      <c r="C210" s="235"/>
      <c r="D210" s="225" t="s">
        <v>151</v>
      </c>
      <c r="E210" s="236" t="s">
        <v>19</v>
      </c>
      <c r="F210" s="237" t="s">
        <v>153</v>
      </c>
      <c r="G210" s="235"/>
      <c r="H210" s="238">
        <v>46.045999999999999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4" t="s">
        <v>151</v>
      </c>
      <c r="AU210" s="244" t="s">
        <v>147</v>
      </c>
      <c r="AV210" s="14" t="s">
        <v>147</v>
      </c>
      <c r="AW210" s="14" t="s">
        <v>33</v>
      </c>
      <c r="AX210" s="14" t="s">
        <v>71</v>
      </c>
      <c r="AY210" s="244" t="s">
        <v>138</v>
      </c>
    </row>
    <row r="211" s="14" customFormat="1">
      <c r="A211" s="14"/>
      <c r="B211" s="234"/>
      <c r="C211" s="235"/>
      <c r="D211" s="225" t="s">
        <v>151</v>
      </c>
      <c r="E211" s="236" t="s">
        <v>19</v>
      </c>
      <c r="F211" s="237" t="s">
        <v>154</v>
      </c>
      <c r="G211" s="235"/>
      <c r="H211" s="238">
        <v>5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4" t="s">
        <v>151</v>
      </c>
      <c r="AU211" s="244" t="s">
        <v>147</v>
      </c>
      <c r="AV211" s="14" t="s">
        <v>147</v>
      </c>
      <c r="AW211" s="14" t="s">
        <v>33</v>
      </c>
      <c r="AX211" s="14" t="s">
        <v>71</v>
      </c>
      <c r="AY211" s="244" t="s">
        <v>138</v>
      </c>
    </row>
    <row r="212" s="14" customFormat="1">
      <c r="A212" s="14"/>
      <c r="B212" s="234"/>
      <c r="C212" s="235"/>
      <c r="D212" s="225" t="s">
        <v>151</v>
      </c>
      <c r="E212" s="236" t="s">
        <v>19</v>
      </c>
      <c r="F212" s="237" t="s">
        <v>155</v>
      </c>
      <c r="G212" s="235"/>
      <c r="H212" s="238">
        <v>14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4" t="s">
        <v>151</v>
      </c>
      <c r="AU212" s="244" t="s">
        <v>147</v>
      </c>
      <c r="AV212" s="14" t="s">
        <v>147</v>
      </c>
      <c r="AW212" s="14" t="s">
        <v>33</v>
      </c>
      <c r="AX212" s="14" t="s">
        <v>71</v>
      </c>
      <c r="AY212" s="244" t="s">
        <v>138</v>
      </c>
    </row>
    <row r="213" s="15" customFormat="1">
      <c r="A213" s="15"/>
      <c r="B213" s="245"/>
      <c r="C213" s="246"/>
      <c r="D213" s="225" t="s">
        <v>151</v>
      </c>
      <c r="E213" s="247" t="s">
        <v>19</v>
      </c>
      <c r="F213" s="248" t="s">
        <v>156</v>
      </c>
      <c r="G213" s="246"/>
      <c r="H213" s="249">
        <v>65.045999999999992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5" t="s">
        <v>151</v>
      </c>
      <c r="AU213" s="255" t="s">
        <v>147</v>
      </c>
      <c r="AV213" s="15" t="s">
        <v>146</v>
      </c>
      <c r="AW213" s="15" t="s">
        <v>33</v>
      </c>
      <c r="AX213" s="15" t="s">
        <v>79</v>
      </c>
      <c r="AY213" s="255" t="s">
        <v>138</v>
      </c>
    </row>
    <row r="214" s="2" customFormat="1" ht="16.5" customHeight="1">
      <c r="A214" s="39"/>
      <c r="B214" s="40"/>
      <c r="C214" s="205" t="s">
        <v>7</v>
      </c>
      <c r="D214" s="205" t="s">
        <v>141</v>
      </c>
      <c r="E214" s="206" t="s">
        <v>280</v>
      </c>
      <c r="F214" s="207" t="s">
        <v>281</v>
      </c>
      <c r="G214" s="208" t="s">
        <v>144</v>
      </c>
      <c r="H214" s="209">
        <v>21.887</v>
      </c>
      <c r="I214" s="210"/>
      <c r="J214" s="211">
        <f>ROUND(I214*H214,2)</f>
        <v>0</v>
      </c>
      <c r="K214" s="207" t="s">
        <v>145</v>
      </c>
      <c r="L214" s="45"/>
      <c r="M214" s="212" t="s">
        <v>19</v>
      </c>
      <c r="N214" s="213" t="s">
        <v>43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0.089999999999999997</v>
      </c>
      <c r="T214" s="215">
        <f>S214*H214</f>
        <v>1.96983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146</v>
      </c>
      <c r="AT214" s="216" t="s">
        <v>141</v>
      </c>
      <c r="AU214" s="216" t="s">
        <v>147</v>
      </c>
      <c r="AY214" s="18" t="s">
        <v>138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147</v>
      </c>
      <c r="BK214" s="217">
        <f>ROUND(I214*H214,2)</f>
        <v>0</v>
      </c>
      <c r="BL214" s="18" t="s">
        <v>146</v>
      </c>
      <c r="BM214" s="216" t="s">
        <v>282</v>
      </c>
    </row>
    <row r="215" s="2" customFormat="1">
      <c r="A215" s="39"/>
      <c r="B215" s="40"/>
      <c r="C215" s="41"/>
      <c r="D215" s="218" t="s">
        <v>149</v>
      </c>
      <c r="E215" s="41"/>
      <c r="F215" s="219" t="s">
        <v>283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149</v>
      </c>
      <c r="AU215" s="18" t="s">
        <v>147</v>
      </c>
    </row>
    <row r="216" s="13" customFormat="1">
      <c r="A216" s="13"/>
      <c r="B216" s="223"/>
      <c r="C216" s="224"/>
      <c r="D216" s="225" t="s">
        <v>151</v>
      </c>
      <c r="E216" s="226" t="s">
        <v>19</v>
      </c>
      <c r="F216" s="227" t="s">
        <v>284</v>
      </c>
      <c r="G216" s="224"/>
      <c r="H216" s="226" t="s">
        <v>19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151</v>
      </c>
      <c r="AU216" s="233" t="s">
        <v>147</v>
      </c>
      <c r="AV216" s="13" t="s">
        <v>79</v>
      </c>
      <c r="AW216" s="13" t="s">
        <v>33</v>
      </c>
      <c r="AX216" s="13" t="s">
        <v>71</v>
      </c>
      <c r="AY216" s="233" t="s">
        <v>138</v>
      </c>
    </row>
    <row r="217" s="14" customFormat="1">
      <c r="A217" s="14"/>
      <c r="B217" s="234"/>
      <c r="C217" s="235"/>
      <c r="D217" s="225" t="s">
        <v>151</v>
      </c>
      <c r="E217" s="236" t="s">
        <v>19</v>
      </c>
      <c r="F217" s="237" t="s">
        <v>172</v>
      </c>
      <c r="G217" s="235"/>
      <c r="H217" s="238">
        <v>16.887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4" t="s">
        <v>151</v>
      </c>
      <c r="AU217" s="244" t="s">
        <v>147</v>
      </c>
      <c r="AV217" s="14" t="s">
        <v>147</v>
      </c>
      <c r="AW217" s="14" t="s">
        <v>33</v>
      </c>
      <c r="AX217" s="14" t="s">
        <v>71</v>
      </c>
      <c r="AY217" s="244" t="s">
        <v>138</v>
      </c>
    </row>
    <row r="218" s="14" customFormat="1">
      <c r="A218" s="14"/>
      <c r="B218" s="234"/>
      <c r="C218" s="235"/>
      <c r="D218" s="225" t="s">
        <v>151</v>
      </c>
      <c r="E218" s="236" t="s">
        <v>19</v>
      </c>
      <c r="F218" s="237" t="s">
        <v>154</v>
      </c>
      <c r="G218" s="235"/>
      <c r="H218" s="238">
        <v>5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4" t="s">
        <v>151</v>
      </c>
      <c r="AU218" s="244" t="s">
        <v>147</v>
      </c>
      <c r="AV218" s="14" t="s">
        <v>147</v>
      </c>
      <c r="AW218" s="14" t="s">
        <v>33</v>
      </c>
      <c r="AX218" s="14" t="s">
        <v>71</v>
      </c>
      <c r="AY218" s="244" t="s">
        <v>138</v>
      </c>
    </row>
    <row r="219" s="15" customFormat="1">
      <c r="A219" s="15"/>
      <c r="B219" s="245"/>
      <c r="C219" s="246"/>
      <c r="D219" s="225" t="s">
        <v>151</v>
      </c>
      <c r="E219" s="247" t="s">
        <v>19</v>
      </c>
      <c r="F219" s="248" t="s">
        <v>156</v>
      </c>
      <c r="G219" s="246"/>
      <c r="H219" s="249">
        <v>21.887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5" t="s">
        <v>151</v>
      </c>
      <c r="AU219" s="255" t="s">
        <v>147</v>
      </c>
      <c r="AV219" s="15" t="s">
        <v>146</v>
      </c>
      <c r="AW219" s="15" t="s">
        <v>33</v>
      </c>
      <c r="AX219" s="15" t="s">
        <v>79</v>
      </c>
      <c r="AY219" s="255" t="s">
        <v>138</v>
      </c>
    </row>
    <row r="220" s="2" customFormat="1" ht="24.15" customHeight="1">
      <c r="A220" s="39"/>
      <c r="B220" s="40"/>
      <c r="C220" s="205" t="s">
        <v>285</v>
      </c>
      <c r="D220" s="205" t="s">
        <v>141</v>
      </c>
      <c r="E220" s="206" t="s">
        <v>286</v>
      </c>
      <c r="F220" s="207" t="s">
        <v>287</v>
      </c>
      <c r="G220" s="208" t="s">
        <v>144</v>
      </c>
      <c r="H220" s="209">
        <v>8.4000000000000004</v>
      </c>
      <c r="I220" s="210"/>
      <c r="J220" s="211">
        <f>ROUND(I220*H220,2)</f>
        <v>0</v>
      </c>
      <c r="K220" s="207" t="s">
        <v>145</v>
      </c>
      <c r="L220" s="45"/>
      <c r="M220" s="212" t="s">
        <v>19</v>
      </c>
      <c r="N220" s="213" t="s">
        <v>43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0.075999999999999998</v>
      </c>
      <c r="T220" s="215">
        <f>S220*H220</f>
        <v>0.63839999999999997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146</v>
      </c>
      <c r="AT220" s="216" t="s">
        <v>141</v>
      </c>
      <c r="AU220" s="216" t="s">
        <v>147</v>
      </c>
      <c r="AY220" s="18" t="s">
        <v>138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147</v>
      </c>
      <c r="BK220" s="217">
        <f>ROUND(I220*H220,2)</f>
        <v>0</v>
      </c>
      <c r="BL220" s="18" t="s">
        <v>146</v>
      </c>
      <c r="BM220" s="216" t="s">
        <v>288</v>
      </c>
    </row>
    <row r="221" s="2" customFormat="1">
      <c r="A221" s="39"/>
      <c r="B221" s="40"/>
      <c r="C221" s="41"/>
      <c r="D221" s="218" t="s">
        <v>149</v>
      </c>
      <c r="E221" s="41"/>
      <c r="F221" s="219" t="s">
        <v>289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149</v>
      </c>
      <c r="AU221" s="18" t="s">
        <v>147</v>
      </c>
    </row>
    <row r="222" s="13" customFormat="1">
      <c r="A222" s="13"/>
      <c r="B222" s="223"/>
      <c r="C222" s="224"/>
      <c r="D222" s="225" t="s">
        <v>151</v>
      </c>
      <c r="E222" s="226" t="s">
        <v>19</v>
      </c>
      <c r="F222" s="227" t="s">
        <v>290</v>
      </c>
      <c r="G222" s="224"/>
      <c r="H222" s="226" t="s">
        <v>19</v>
      </c>
      <c r="I222" s="228"/>
      <c r="J222" s="224"/>
      <c r="K222" s="224"/>
      <c r="L222" s="229"/>
      <c r="M222" s="230"/>
      <c r="N222" s="231"/>
      <c r="O222" s="231"/>
      <c r="P222" s="231"/>
      <c r="Q222" s="231"/>
      <c r="R222" s="231"/>
      <c r="S222" s="231"/>
      <c r="T222" s="23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3" t="s">
        <v>151</v>
      </c>
      <c r="AU222" s="233" t="s">
        <v>147</v>
      </c>
      <c r="AV222" s="13" t="s">
        <v>79</v>
      </c>
      <c r="AW222" s="13" t="s">
        <v>33</v>
      </c>
      <c r="AX222" s="13" t="s">
        <v>71</v>
      </c>
      <c r="AY222" s="233" t="s">
        <v>138</v>
      </c>
    </row>
    <row r="223" s="14" customFormat="1">
      <c r="A223" s="14"/>
      <c r="B223" s="234"/>
      <c r="C223" s="235"/>
      <c r="D223" s="225" t="s">
        <v>151</v>
      </c>
      <c r="E223" s="236" t="s">
        <v>19</v>
      </c>
      <c r="F223" s="237" t="s">
        <v>291</v>
      </c>
      <c r="G223" s="235"/>
      <c r="H223" s="238">
        <v>8.4000000000000004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4" t="s">
        <v>151</v>
      </c>
      <c r="AU223" s="244" t="s">
        <v>147</v>
      </c>
      <c r="AV223" s="14" t="s">
        <v>147</v>
      </c>
      <c r="AW223" s="14" t="s">
        <v>33</v>
      </c>
      <c r="AX223" s="14" t="s">
        <v>71</v>
      </c>
      <c r="AY223" s="244" t="s">
        <v>138</v>
      </c>
    </row>
    <row r="224" s="15" customFormat="1">
      <c r="A224" s="15"/>
      <c r="B224" s="245"/>
      <c r="C224" s="246"/>
      <c r="D224" s="225" t="s">
        <v>151</v>
      </c>
      <c r="E224" s="247" t="s">
        <v>19</v>
      </c>
      <c r="F224" s="248" t="s">
        <v>156</v>
      </c>
      <c r="G224" s="246"/>
      <c r="H224" s="249">
        <v>8.4000000000000004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5" t="s">
        <v>151</v>
      </c>
      <c r="AU224" s="255" t="s">
        <v>147</v>
      </c>
      <c r="AV224" s="15" t="s">
        <v>146</v>
      </c>
      <c r="AW224" s="15" t="s">
        <v>33</v>
      </c>
      <c r="AX224" s="15" t="s">
        <v>79</v>
      </c>
      <c r="AY224" s="255" t="s">
        <v>138</v>
      </c>
    </row>
    <row r="225" s="2" customFormat="1" ht="16.5" customHeight="1">
      <c r="A225" s="39"/>
      <c r="B225" s="40"/>
      <c r="C225" s="205" t="s">
        <v>292</v>
      </c>
      <c r="D225" s="205" t="s">
        <v>141</v>
      </c>
      <c r="E225" s="206" t="s">
        <v>293</v>
      </c>
      <c r="F225" s="207" t="s">
        <v>294</v>
      </c>
      <c r="G225" s="208" t="s">
        <v>226</v>
      </c>
      <c r="H225" s="209">
        <v>12</v>
      </c>
      <c r="I225" s="210"/>
      <c r="J225" s="211">
        <f>ROUND(I225*H225,2)</f>
        <v>0</v>
      </c>
      <c r="K225" s="207" t="s">
        <v>145</v>
      </c>
      <c r="L225" s="45"/>
      <c r="M225" s="212" t="s">
        <v>19</v>
      </c>
      <c r="N225" s="213" t="s">
        <v>43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0.184</v>
      </c>
      <c r="T225" s="215">
        <f>S225*H225</f>
        <v>2.2080000000000002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146</v>
      </c>
      <c r="AT225" s="216" t="s">
        <v>141</v>
      </c>
      <c r="AU225" s="216" t="s">
        <v>147</v>
      </c>
      <c r="AY225" s="18" t="s">
        <v>138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147</v>
      </c>
      <c r="BK225" s="217">
        <f>ROUND(I225*H225,2)</f>
        <v>0</v>
      </c>
      <c r="BL225" s="18" t="s">
        <v>146</v>
      </c>
      <c r="BM225" s="216" t="s">
        <v>295</v>
      </c>
    </row>
    <row r="226" s="2" customFormat="1">
      <c r="A226" s="39"/>
      <c r="B226" s="40"/>
      <c r="C226" s="41"/>
      <c r="D226" s="218" t="s">
        <v>149</v>
      </c>
      <c r="E226" s="41"/>
      <c r="F226" s="219" t="s">
        <v>296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149</v>
      </c>
      <c r="AU226" s="18" t="s">
        <v>147</v>
      </c>
    </row>
    <row r="227" s="13" customFormat="1">
      <c r="A227" s="13"/>
      <c r="B227" s="223"/>
      <c r="C227" s="224"/>
      <c r="D227" s="225" t="s">
        <v>151</v>
      </c>
      <c r="E227" s="226" t="s">
        <v>19</v>
      </c>
      <c r="F227" s="227" t="s">
        <v>297</v>
      </c>
      <c r="G227" s="224"/>
      <c r="H227" s="226" t="s">
        <v>19</v>
      </c>
      <c r="I227" s="228"/>
      <c r="J227" s="224"/>
      <c r="K227" s="224"/>
      <c r="L227" s="229"/>
      <c r="M227" s="230"/>
      <c r="N227" s="231"/>
      <c r="O227" s="231"/>
      <c r="P227" s="231"/>
      <c r="Q227" s="231"/>
      <c r="R227" s="231"/>
      <c r="S227" s="231"/>
      <c r="T227" s="23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3" t="s">
        <v>151</v>
      </c>
      <c r="AU227" s="233" t="s">
        <v>147</v>
      </c>
      <c r="AV227" s="13" t="s">
        <v>79</v>
      </c>
      <c r="AW227" s="13" t="s">
        <v>33</v>
      </c>
      <c r="AX227" s="13" t="s">
        <v>71</v>
      </c>
      <c r="AY227" s="233" t="s">
        <v>138</v>
      </c>
    </row>
    <row r="228" s="14" customFormat="1">
      <c r="A228" s="14"/>
      <c r="B228" s="234"/>
      <c r="C228" s="235"/>
      <c r="D228" s="225" t="s">
        <v>151</v>
      </c>
      <c r="E228" s="236" t="s">
        <v>19</v>
      </c>
      <c r="F228" s="237" t="s">
        <v>298</v>
      </c>
      <c r="G228" s="235"/>
      <c r="H228" s="238">
        <v>12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4" t="s">
        <v>151</v>
      </c>
      <c r="AU228" s="244" t="s">
        <v>147</v>
      </c>
      <c r="AV228" s="14" t="s">
        <v>147</v>
      </c>
      <c r="AW228" s="14" t="s">
        <v>33</v>
      </c>
      <c r="AX228" s="14" t="s">
        <v>79</v>
      </c>
      <c r="AY228" s="244" t="s">
        <v>138</v>
      </c>
    </row>
    <row r="229" s="2" customFormat="1" ht="21.75" customHeight="1">
      <c r="A229" s="39"/>
      <c r="B229" s="40"/>
      <c r="C229" s="205" t="s">
        <v>299</v>
      </c>
      <c r="D229" s="205" t="s">
        <v>141</v>
      </c>
      <c r="E229" s="206" t="s">
        <v>300</v>
      </c>
      <c r="F229" s="207" t="s">
        <v>301</v>
      </c>
      <c r="G229" s="208" t="s">
        <v>302</v>
      </c>
      <c r="H229" s="209">
        <v>56</v>
      </c>
      <c r="I229" s="210"/>
      <c r="J229" s="211">
        <f>ROUND(I229*H229,2)</f>
        <v>0</v>
      </c>
      <c r="K229" s="207" t="s">
        <v>145</v>
      </c>
      <c r="L229" s="45"/>
      <c r="M229" s="212" t="s">
        <v>19</v>
      </c>
      <c r="N229" s="213" t="s">
        <v>43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0.0089999999999999993</v>
      </c>
      <c r="T229" s="215">
        <f>S229*H229</f>
        <v>0.504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146</v>
      </c>
      <c r="AT229" s="216" t="s">
        <v>141</v>
      </c>
      <c r="AU229" s="216" t="s">
        <v>147</v>
      </c>
      <c r="AY229" s="18" t="s">
        <v>138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147</v>
      </c>
      <c r="BK229" s="217">
        <f>ROUND(I229*H229,2)</f>
        <v>0</v>
      </c>
      <c r="BL229" s="18" t="s">
        <v>146</v>
      </c>
      <c r="BM229" s="216" t="s">
        <v>303</v>
      </c>
    </row>
    <row r="230" s="2" customFormat="1">
      <c r="A230" s="39"/>
      <c r="B230" s="40"/>
      <c r="C230" s="41"/>
      <c r="D230" s="218" t="s">
        <v>149</v>
      </c>
      <c r="E230" s="41"/>
      <c r="F230" s="219" t="s">
        <v>304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149</v>
      </c>
      <c r="AU230" s="18" t="s">
        <v>147</v>
      </c>
    </row>
    <row r="231" s="13" customFormat="1">
      <c r="A231" s="13"/>
      <c r="B231" s="223"/>
      <c r="C231" s="224"/>
      <c r="D231" s="225" t="s">
        <v>151</v>
      </c>
      <c r="E231" s="226" t="s">
        <v>19</v>
      </c>
      <c r="F231" s="227" t="s">
        <v>305</v>
      </c>
      <c r="G231" s="224"/>
      <c r="H231" s="226" t="s">
        <v>19</v>
      </c>
      <c r="I231" s="228"/>
      <c r="J231" s="224"/>
      <c r="K231" s="224"/>
      <c r="L231" s="229"/>
      <c r="M231" s="230"/>
      <c r="N231" s="231"/>
      <c r="O231" s="231"/>
      <c r="P231" s="231"/>
      <c r="Q231" s="231"/>
      <c r="R231" s="231"/>
      <c r="S231" s="231"/>
      <c r="T231" s="23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3" t="s">
        <v>151</v>
      </c>
      <c r="AU231" s="233" t="s">
        <v>147</v>
      </c>
      <c r="AV231" s="13" t="s">
        <v>79</v>
      </c>
      <c r="AW231" s="13" t="s">
        <v>33</v>
      </c>
      <c r="AX231" s="13" t="s">
        <v>71</v>
      </c>
      <c r="AY231" s="233" t="s">
        <v>138</v>
      </c>
    </row>
    <row r="232" s="14" customFormat="1">
      <c r="A232" s="14"/>
      <c r="B232" s="234"/>
      <c r="C232" s="235"/>
      <c r="D232" s="225" t="s">
        <v>151</v>
      </c>
      <c r="E232" s="236" t="s">
        <v>19</v>
      </c>
      <c r="F232" s="237" t="s">
        <v>306</v>
      </c>
      <c r="G232" s="235"/>
      <c r="H232" s="238">
        <v>56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4" t="s">
        <v>151</v>
      </c>
      <c r="AU232" s="244" t="s">
        <v>147</v>
      </c>
      <c r="AV232" s="14" t="s">
        <v>147</v>
      </c>
      <c r="AW232" s="14" t="s">
        <v>33</v>
      </c>
      <c r="AX232" s="14" t="s">
        <v>71</v>
      </c>
      <c r="AY232" s="244" t="s">
        <v>138</v>
      </c>
    </row>
    <row r="233" s="15" customFormat="1">
      <c r="A233" s="15"/>
      <c r="B233" s="245"/>
      <c r="C233" s="246"/>
      <c r="D233" s="225" t="s">
        <v>151</v>
      </c>
      <c r="E233" s="247" t="s">
        <v>19</v>
      </c>
      <c r="F233" s="248" t="s">
        <v>156</v>
      </c>
      <c r="G233" s="246"/>
      <c r="H233" s="249">
        <v>56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5" t="s">
        <v>151</v>
      </c>
      <c r="AU233" s="255" t="s">
        <v>147</v>
      </c>
      <c r="AV233" s="15" t="s">
        <v>146</v>
      </c>
      <c r="AW233" s="15" t="s">
        <v>33</v>
      </c>
      <c r="AX233" s="15" t="s">
        <v>79</v>
      </c>
      <c r="AY233" s="255" t="s">
        <v>138</v>
      </c>
    </row>
    <row r="234" s="2" customFormat="1" ht="24.15" customHeight="1">
      <c r="A234" s="39"/>
      <c r="B234" s="40"/>
      <c r="C234" s="205" t="s">
        <v>307</v>
      </c>
      <c r="D234" s="205" t="s">
        <v>141</v>
      </c>
      <c r="E234" s="206" t="s">
        <v>308</v>
      </c>
      <c r="F234" s="207" t="s">
        <v>309</v>
      </c>
      <c r="G234" s="208" t="s">
        <v>302</v>
      </c>
      <c r="H234" s="209">
        <v>28</v>
      </c>
      <c r="I234" s="210"/>
      <c r="J234" s="211">
        <f>ROUND(I234*H234,2)</f>
        <v>0</v>
      </c>
      <c r="K234" s="207" t="s">
        <v>145</v>
      </c>
      <c r="L234" s="45"/>
      <c r="M234" s="212" t="s">
        <v>19</v>
      </c>
      <c r="N234" s="213" t="s">
        <v>43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0.010999999999999999</v>
      </c>
      <c r="T234" s="215">
        <f>S234*H234</f>
        <v>0.308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146</v>
      </c>
      <c r="AT234" s="216" t="s">
        <v>141</v>
      </c>
      <c r="AU234" s="216" t="s">
        <v>147</v>
      </c>
      <c r="AY234" s="18" t="s">
        <v>138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147</v>
      </c>
      <c r="BK234" s="217">
        <f>ROUND(I234*H234,2)</f>
        <v>0</v>
      </c>
      <c r="BL234" s="18" t="s">
        <v>146</v>
      </c>
      <c r="BM234" s="216" t="s">
        <v>310</v>
      </c>
    </row>
    <row r="235" s="2" customFormat="1">
      <c r="A235" s="39"/>
      <c r="B235" s="40"/>
      <c r="C235" s="41"/>
      <c r="D235" s="218" t="s">
        <v>149</v>
      </c>
      <c r="E235" s="41"/>
      <c r="F235" s="219" t="s">
        <v>311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149</v>
      </c>
      <c r="AU235" s="18" t="s">
        <v>147</v>
      </c>
    </row>
    <row r="236" s="13" customFormat="1">
      <c r="A236" s="13"/>
      <c r="B236" s="223"/>
      <c r="C236" s="224"/>
      <c r="D236" s="225" t="s">
        <v>151</v>
      </c>
      <c r="E236" s="226" t="s">
        <v>19</v>
      </c>
      <c r="F236" s="227" t="s">
        <v>250</v>
      </c>
      <c r="G236" s="224"/>
      <c r="H236" s="226" t="s">
        <v>19</v>
      </c>
      <c r="I236" s="228"/>
      <c r="J236" s="224"/>
      <c r="K236" s="224"/>
      <c r="L236" s="229"/>
      <c r="M236" s="230"/>
      <c r="N236" s="231"/>
      <c r="O236" s="231"/>
      <c r="P236" s="231"/>
      <c r="Q236" s="231"/>
      <c r="R236" s="231"/>
      <c r="S236" s="231"/>
      <c r="T236" s="23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3" t="s">
        <v>151</v>
      </c>
      <c r="AU236" s="233" t="s">
        <v>147</v>
      </c>
      <c r="AV236" s="13" t="s">
        <v>79</v>
      </c>
      <c r="AW236" s="13" t="s">
        <v>33</v>
      </c>
      <c r="AX236" s="13" t="s">
        <v>71</v>
      </c>
      <c r="AY236" s="233" t="s">
        <v>138</v>
      </c>
    </row>
    <row r="237" s="14" customFormat="1">
      <c r="A237" s="14"/>
      <c r="B237" s="234"/>
      <c r="C237" s="235"/>
      <c r="D237" s="225" t="s">
        <v>151</v>
      </c>
      <c r="E237" s="236" t="s">
        <v>19</v>
      </c>
      <c r="F237" s="237" t="s">
        <v>312</v>
      </c>
      <c r="G237" s="235"/>
      <c r="H237" s="238">
        <v>28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4" t="s">
        <v>151</v>
      </c>
      <c r="AU237" s="244" t="s">
        <v>147</v>
      </c>
      <c r="AV237" s="14" t="s">
        <v>147</v>
      </c>
      <c r="AW237" s="14" t="s">
        <v>33</v>
      </c>
      <c r="AX237" s="14" t="s">
        <v>79</v>
      </c>
      <c r="AY237" s="244" t="s">
        <v>138</v>
      </c>
    </row>
    <row r="238" s="2" customFormat="1" ht="21.75" customHeight="1">
      <c r="A238" s="39"/>
      <c r="B238" s="40"/>
      <c r="C238" s="205" t="s">
        <v>313</v>
      </c>
      <c r="D238" s="205" t="s">
        <v>141</v>
      </c>
      <c r="E238" s="206" t="s">
        <v>314</v>
      </c>
      <c r="F238" s="207" t="s">
        <v>315</v>
      </c>
      <c r="G238" s="208" t="s">
        <v>144</v>
      </c>
      <c r="H238" s="209">
        <v>16.887</v>
      </c>
      <c r="I238" s="210"/>
      <c r="J238" s="211">
        <f>ROUND(I238*H238,2)</f>
        <v>0</v>
      </c>
      <c r="K238" s="207" t="s">
        <v>145</v>
      </c>
      <c r="L238" s="45"/>
      <c r="M238" s="212" t="s">
        <v>19</v>
      </c>
      <c r="N238" s="213" t="s">
        <v>43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0.050000000000000003</v>
      </c>
      <c r="T238" s="215">
        <f>S238*H238</f>
        <v>0.84435000000000004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146</v>
      </c>
      <c r="AT238" s="216" t="s">
        <v>141</v>
      </c>
      <c r="AU238" s="216" t="s">
        <v>147</v>
      </c>
      <c r="AY238" s="18" t="s">
        <v>138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147</v>
      </c>
      <c r="BK238" s="217">
        <f>ROUND(I238*H238,2)</f>
        <v>0</v>
      </c>
      <c r="BL238" s="18" t="s">
        <v>146</v>
      </c>
      <c r="BM238" s="216" t="s">
        <v>316</v>
      </c>
    </row>
    <row r="239" s="2" customFormat="1">
      <c r="A239" s="39"/>
      <c r="B239" s="40"/>
      <c r="C239" s="41"/>
      <c r="D239" s="218" t="s">
        <v>149</v>
      </c>
      <c r="E239" s="41"/>
      <c r="F239" s="219" t="s">
        <v>317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149</v>
      </c>
      <c r="AU239" s="18" t="s">
        <v>147</v>
      </c>
    </row>
    <row r="240" s="13" customFormat="1">
      <c r="A240" s="13"/>
      <c r="B240" s="223"/>
      <c r="C240" s="224"/>
      <c r="D240" s="225" t="s">
        <v>151</v>
      </c>
      <c r="E240" s="226" t="s">
        <v>19</v>
      </c>
      <c r="F240" s="227" t="s">
        <v>318</v>
      </c>
      <c r="G240" s="224"/>
      <c r="H240" s="226" t="s">
        <v>19</v>
      </c>
      <c r="I240" s="228"/>
      <c r="J240" s="224"/>
      <c r="K240" s="224"/>
      <c r="L240" s="229"/>
      <c r="M240" s="230"/>
      <c r="N240" s="231"/>
      <c r="O240" s="231"/>
      <c r="P240" s="231"/>
      <c r="Q240" s="231"/>
      <c r="R240" s="231"/>
      <c r="S240" s="231"/>
      <c r="T240" s="23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3" t="s">
        <v>151</v>
      </c>
      <c r="AU240" s="233" t="s">
        <v>147</v>
      </c>
      <c r="AV240" s="13" t="s">
        <v>79</v>
      </c>
      <c r="AW240" s="13" t="s">
        <v>33</v>
      </c>
      <c r="AX240" s="13" t="s">
        <v>71</v>
      </c>
      <c r="AY240" s="233" t="s">
        <v>138</v>
      </c>
    </row>
    <row r="241" s="14" customFormat="1">
      <c r="A241" s="14"/>
      <c r="B241" s="234"/>
      <c r="C241" s="235"/>
      <c r="D241" s="225" t="s">
        <v>151</v>
      </c>
      <c r="E241" s="236" t="s">
        <v>19</v>
      </c>
      <c r="F241" s="237" t="s">
        <v>172</v>
      </c>
      <c r="G241" s="235"/>
      <c r="H241" s="238">
        <v>16.887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4" t="s">
        <v>151</v>
      </c>
      <c r="AU241" s="244" t="s">
        <v>147</v>
      </c>
      <c r="AV241" s="14" t="s">
        <v>147</v>
      </c>
      <c r="AW241" s="14" t="s">
        <v>33</v>
      </c>
      <c r="AX241" s="14" t="s">
        <v>79</v>
      </c>
      <c r="AY241" s="244" t="s">
        <v>138</v>
      </c>
    </row>
    <row r="242" s="2" customFormat="1" ht="24.15" customHeight="1">
      <c r="A242" s="39"/>
      <c r="B242" s="40"/>
      <c r="C242" s="205" t="s">
        <v>319</v>
      </c>
      <c r="D242" s="205" t="s">
        <v>141</v>
      </c>
      <c r="E242" s="206" t="s">
        <v>320</v>
      </c>
      <c r="F242" s="207" t="s">
        <v>321</v>
      </c>
      <c r="G242" s="208" t="s">
        <v>144</v>
      </c>
      <c r="H242" s="209">
        <v>128.44999999999999</v>
      </c>
      <c r="I242" s="210"/>
      <c r="J242" s="211">
        <f>ROUND(I242*H242,2)</f>
        <v>0</v>
      </c>
      <c r="K242" s="207" t="s">
        <v>145</v>
      </c>
      <c r="L242" s="45"/>
      <c r="M242" s="212" t="s">
        <v>19</v>
      </c>
      <c r="N242" s="213" t="s">
        <v>43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0.045999999999999999</v>
      </c>
      <c r="T242" s="215">
        <f>S242*H242</f>
        <v>5.9086999999999996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146</v>
      </c>
      <c r="AT242" s="216" t="s">
        <v>141</v>
      </c>
      <c r="AU242" s="216" t="s">
        <v>147</v>
      </c>
      <c r="AY242" s="18" t="s">
        <v>138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147</v>
      </c>
      <c r="BK242" s="217">
        <f>ROUND(I242*H242,2)</f>
        <v>0</v>
      </c>
      <c r="BL242" s="18" t="s">
        <v>146</v>
      </c>
      <c r="BM242" s="216" t="s">
        <v>322</v>
      </c>
    </row>
    <row r="243" s="2" customFormat="1">
      <c r="A243" s="39"/>
      <c r="B243" s="40"/>
      <c r="C243" s="41"/>
      <c r="D243" s="218" t="s">
        <v>149</v>
      </c>
      <c r="E243" s="41"/>
      <c r="F243" s="219" t="s">
        <v>323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149</v>
      </c>
      <c r="AU243" s="18" t="s">
        <v>147</v>
      </c>
    </row>
    <row r="244" s="13" customFormat="1">
      <c r="A244" s="13"/>
      <c r="B244" s="223"/>
      <c r="C244" s="224"/>
      <c r="D244" s="225" t="s">
        <v>151</v>
      </c>
      <c r="E244" s="226" t="s">
        <v>19</v>
      </c>
      <c r="F244" s="227" t="s">
        <v>324</v>
      </c>
      <c r="G244" s="224"/>
      <c r="H244" s="226" t="s">
        <v>19</v>
      </c>
      <c r="I244" s="228"/>
      <c r="J244" s="224"/>
      <c r="K244" s="224"/>
      <c r="L244" s="229"/>
      <c r="M244" s="230"/>
      <c r="N244" s="231"/>
      <c r="O244" s="231"/>
      <c r="P244" s="231"/>
      <c r="Q244" s="231"/>
      <c r="R244" s="231"/>
      <c r="S244" s="231"/>
      <c r="T244" s="23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3" t="s">
        <v>151</v>
      </c>
      <c r="AU244" s="233" t="s">
        <v>147</v>
      </c>
      <c r="AV244" s="13" t="s">
        <v>79</v>
      </c>
      <c r="AW244" s="13" t="s">
        <v>33</v>
      </c>
      <c r="AX244" s="13" t="s">
        <v>71</v>
      </c>
      <c r="AY244" s="233" t="s">
        <v>138</v>
      </c>
    </row>
    <row r="245" s="14" customFormat="1">
      <c r="A245" s="14"/>
      <c r="B245" s="234"/>
      <c r="C245" s="235"/>
      <c r="D245" s="225" t="s">
        <v>151</v>
      </c>
      <c r="E245" s="236" t="s">
        <v>19</v>
      </c>
      <c r="F245" s="237" t="s">
        <v>183</v>
      </c>
      <c r="G245" s="235"/>
      <c r="H245" s="238">
        <v>128.44999999999999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4" t="s">
        <v>151</v>
      </c>
      <c r="AU245" s="244" t="s">
        <v>147</v>
      </c>
      <c r="AV245" s="14" t="s">
        <v>147</v>
      </c>
      <c r="AW245" s="14" t="s">
        <v>33</v>
      </c>
      <c r="AX245" s="14" t="s">
        <v>79</v>
      </c>
      <c r="AY245" s="244" t="s">
        <v>138</v>
      </c>
    </row>
    <row r="246" s="12" customFormat="1" ht="22.8" customHeight="1">
      <c r="A246" s="12"/>
      <c r="B246" s="189"/>
      <c r="C246" s="190"/>
      <c r="D246" s="191" t="s">
        <v>70</v>
      </c>
      <c r="E246" s="203" t="s">
        <v>325</v>
      </c>
      <c r="F246" s="203" t="s">
        <v>326</v>
      </c>
      <c r="G246" s="190"/>
      <c r="H246" s="190"/>
      <c r="I246" s="193"/>
      <c r="J246" s="204">
        <f>BK246</f>
        <v>0</v>
      </c>
      <c r="K246" s="190"/>
      <c r="L246" s="195"/>
      <c r="M246" s="196"/>
      <c r="N246" s="197"/>
      <c r="O246" s="197"/>
      <c r="P246" s="198">
        <f>SUM(P247:P255)</f>
        <v>0</v>
      </c>
      <c r="Q246" s="197"/>
      <c r="R246" s="198">
        <f>SUM(R247:R255)</f>
        <v>0</v>
      </c>
      <c r="S246" s="197"/>
      <c r="T246" s="199">
        <f>SUM(T247:T255)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0" t="s">
        <v>79</v>
      </c>
      <c r="AT246" s="201" t="s">
        <v>70</v>
      </c>
      <c r="AU246" s="201" t="s">
        <v>79</v>
      </c>
      <c r="AY246" s="200" t="s">
        <v>138</v>
      </c>
      <c r="BK246" s="202">
        <f>SUM(BK247:BK255)</f>
        <v>0</v>
      </c>
    </row>
    <row r="247" s="2" customFormat="1" ht="24.15" customHeight="1">
      <c r="A247" s="39"/>
      <c r="B247" s="40"/>
      <c r="C247" s="205" t="s">
        <v>327</v>
      </c>
      <c r="D247" s="205" t="s">
        <v>141</v>
      </c>
      <c r="E247" s="206" t="s">
        <v>328</v>
      </c>
      <c r="F247" s="207" t="s">
        <v>329</v>
      </c>
      <c r="G247" s="208" t="s">
        <v>330</v>
      </c>
      <c r="H247" s="209">
        <v>30.524999999999999</v>
      </c>
      <c r="I247" s="210"/>
      <c r="J247" s="211">
        <f>ROUND(I247*H247,2)</f>
        <v>0</v>
      </c>
      <c r="K247" s="207" t="s">
        <v>145</v>
      </c>
      <c r="L247" s="45"/>
      <c r="M247" s="212" t="s">
        <v>19</v>
      </c>
      <c r="N247" s="213" t="s">
        <v>43</v>
      </c>
      <c r="O247" s="85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146</v>
      </c>
      <c r="AT247" s="216" t="s">
        <v>141</v>
      </c>
      <c r="AU247" s="216" t="s">
        <v>147</v>
      </c>
      <c r="AY247" s="18" t="s">
        <v>138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147</v>
      </c>
      <c r="BK247" s="217">
        <f>ROUND(I247*H247,2)</f>
        <v>0</v>
      </c>
      <c r="BL247" s="18" t="s">
        <v>146</v>
      </c>
      <c r="BM247" s="216" t="s">
        <v>331</v>
      </c>
    </row>
    <row r="248" s="2" customFormat="1">
      <c r="A248" s="39"/>
      <c r="B248" s="40"/>
      <c r="C248" s="41"/>
      <c r="D248" s="218" t="s">
        <v>149</v>
      </c>
      <c r="E248" s="41"/>
      <c r="F248" s="219" t="s">
        <v>332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149</v>
      </c>
      <c r="AU248" s="18" t="s">
        <v>147</v>
      </c>
    </row>
    <row r="249" s="2" customFormat="1" ht="21.75" customHeight="1">
      <c r="A249" s="39"/>
      <c r="B249" s="40"/>
      <c r="C249" s="205" t="s">
        <v>333</v>
      </c>
      <c r="D249" s="205" t="s">
        <v>141</v>
      </c>
      <c r="E249" s="206" t="s">
        <v>334</v>
      </c>
      <c r="F249" s="207" t="s">
        <v>335</v>
      </c>
      <c r="G249" s="208" t="s">
        <v>330</v>
      </c>
      <c r="H249" s="209">
        <v>30.524999999999999</v>
      </c>
      <c r="I249" s="210"/>
      <c r="J249" s="211">
        <f>ROUND(I249*H249,2)</f>
        <v>0</v>
      </c>
      <c r="K249" s="207" t="s">
        <v>145</v>
      </c>
      <c r="L249" s="45"/>
      <c r="M249" s="212" t="s">
        <v>19</v>
      </c>
      <c r="N249" s="213" t="s">
        <v>43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146</v>
      </c>
      <c r="AT249" s="216" t="s">
        <v>141</v>
      </c>
      <c r="AU249" s="216" t="s">
        <v>147</v>
      </c>
      <c r="AY249" s="18" t="s">
        <v>138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147</v>
      </c>
      <c r="BK249" s="217">
        <f>ROUND(I249*H249,2)</f>
        <v>0</v>
      </c>
      <c r="BL249" s="18" t="s">
        <v>146</v>
      </c>
      <c r="BM249" s="216" t="s">
        <v>336</v>
      </c>
    </row>
    <row r="250" s="2" customFormat="1">
      <c r="A250" s="39"/>
      <c r="B250" s="40"/>
      <c r="C250" s="41"/>
      <c r="D250" s="218" t="s">
        <v>149</v>
      </c>
      <c r="E250" s="41"/>
      <c r="F250" s="219" t="s">
        <v>337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149</v>
      </c>
      <c r="AU250" s="18" t="s">
        <v>147</v>
      </c>
    </row>
    <row r="251" s="2" customFormat="1" ht="24.15" customHeight="1">
      <c r="A251" s="39"/>
      <c r="B251" s="40"/>
      <c r="C251" s="205" t="s">
        <v>338</v>
      </c>
      <c r="D251" s="205" t="s">
        <v>141</v>
      </c>
      <c r="E251" s="206" t="s">
        <v>339</v>
      </c>
      <c r="F251" s="207" t="s">
        <v>340</v>
      </c>
      <c r="G251" s="208" t="s">
        <v>330</v>
      </c>
      <c r="H251" s="209">
        <v>579.97500000000002</v>
      </c>
      <c r="I251" s="210"/>
      <c r="J251" s="211">
        <f>ROUND(I251*H251,2)</f>
        <v>0</v>
      </c>
      <c r="K251" s="207" t="s">
        <v>145</v>
      </c>
      <c r="L251" s="45"/>
      <c r="M251" s="212" t="s">
        <v>19</v>
      </c>
      <c r="N251" s="213" t="s">
        <v>43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146</v>
      </c>
      <c r="AT251" s="216" t="s">
        <v>141</v>
      </c>
      <c r="AU251" s="216" t="s">
        <v>147</v>
      </c>
      <c r="AY251" s="18" t="s">
        <v>138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147</v>
      </c>
      <c r="BK251" s="217">
        <f>ROUND(I251*H251,2)</f>
        <v>0</v>
      </c>
      <c r="BL251" s="18" t="s">
        <v>146</v>
      </c>
      <c r="BM251" s="216" t="s">
        <v>341</v>
      </c>
    </row>
    <row r="252" s="2" customFormat="1">
      <c r="A252" s="39"/>
      <c r="B252" s="40"/>
      <c r="C252" s="41"/>
      <c r="D252" s="218" t="s">
        <v>149</v>
      </c>
      <c r="E252" s="41"/>
      <c r="F252" s="219" t="s">
        <v>342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149</v>
      </c>
      <c r="AU252" s="18" t="s">
        <v>147</v>
      </c>
    </row>
    <row r="253" s="14" customFormat="1">
      <c r="A253" s="14"/>
      <c r="B253" s="234"/>
      <c r="C253" s="235"/>
      <c r="D253" s="225" t="s">
        <v>151</v>
      </c>
      <c r="E253" s="235"/>
      <c r="F253" s="237" t="s">
        <v>343</v>
      </c>
      <c r="G253" s="235"/>
      <c r="H253" s="238">
        <v>579.97500000000002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4" t="s">
        <v>151</v>
      </c>
      <c r="AU253" s="244" t="s">
        <v>147</v>
      </c>
      <c r="AV253" s="14" t="s">
        <v>147</v>
      </c>
      <c r="AW253" s="14" t="s">
        <v>4</v>
      </c>
      <c r="AX253" s="14" t="s">
        <v>79</v>
      </c>
      <c r="AY253" s="244" t="s">
        <v>138</v>
      </c>
    </row>
    <row r="254" s="2" customFormat="1" ht="24.15" customHeight="1">
      <c r="A254" s="39"/>
      <c r="B254" s="40"/>
      <c r="C254" s="205" t="s">
        <v>344</v>
      </c>
      <c r="D254" s="205" t="s">
        <v>141</v>
      </c>
      <c r="E254" s="206" t="s">
        <v>345</v>
      </c>
      <c r="F254" s="207" t="s">
        <v>346</v>
      </c>
      <c r="G254" s="208" t="s">
        <v>330</v>
      </c>
      <c r="H254" s="209">
        <v>30.524999999999999</v>
      </c>
      <c r="I254" s="210"/>
      <c r="J254" s="211">
        <f>ROUND(I254*H254,2)</f>
        <v>0</v>
      </c>
      <c r="K254" s="207" t="s">
        <v>145</v>
      </c>
      <c r="L254" s="45"/>
      <c r="M254" s="212" t="s">
        <v>19</v>
      </c>
      <c r="N254" s="213" t="s">
        <v>43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146</v>
      </c>
      <c r="AT254" s="216" t="s">
        <v>141</v>
      </c>
      <c r="AU254" s="216" t="s">
        <v>147</v>
      </c>
      <c r="AY254" s="18" t="s">
        <v>138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147</v>
      </c>
      <c r="BK254" s="217">
        <f>ROUND(I254*H254,2)</f>
        <v>0</v>
      </c>
      <c r="BL254" s="18" t="s">
        <v>146</v>
      </c>
      <c r="BM254" s="216" t="s">
        <v>347</v>
      </c>
    </row>
    <row r="255" s="2" customFormat="1">
      <c r="A255" s="39"/>
      <c r="B255" s="40"/>
      <c r="C255" s="41"/>
      <c r="D255" s="218" t="s">
        <v>149</v>
      </c>
      <c r="E255" s="41"/>
      <c r="F255" s="219" t="s">
        <v>348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149</v>
      </c>
      <c r="AU255" s="18" t="s">
        <v>147</v>
      </c>
    </row>
    <row r="256" s="12" customFormat="1" ht="22.8" customHeight="1">
      <c r="A256" s="12"/>
      <c r="B256" s="189"/>
      <c r="C256" s="190"/>
      <c r="D256" s="191" t="s">
        <v>70</v>
      </c>
      <c r="E256" s="203" t="s">
        <v>349</v>
      </c>
      <c r="F256" s="203" t="s">
        <v>350</v>
      </c>
      <c r="G256" s="190"/>
      <c r="H256" s="190"/>
      <c r="I256" s="193"/>
      <c r="J256" s="204">
        <f>BK256</f>
        <v>0</v>
      </c>
      <c r="K256" s="190"/>
      <c r="L256" s="195"/>
      <c r="M256" s="196"/>
      <c r="N256" s="197"/>
      <c r="O256" s="197"/>
      <c r="P256" s="198">
        <f>SUM(P257:P265)</f>
        <v>0</v>
      </c>
      <c r="Q256" s="197"/>
      <c r="R256" s="198">
        <f>SUM(R257:R265)</f>
        <v>0</v>
      </c>
      <c r="S256" s="197"/>
      <c r="T256" s="199">
        <f>SUM(T257:T265)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0" t="s">
        <v>79</v>
      </c>
      <c r="AT256" s="201" t="s">
        <v>70</v>
      </c>
      <c r="AU256" s="201" t="s">
        <v>79</v>
      </c>
      <c r="AY256" s="200" t="s">
        <v>138</v>
      </c>
      <c r="BK256" s="202">
        <f>SUM(BK257:BK265)</f>
        <v>0</v>
      </c>
    </row>
    <row r="257" s="2" customFormat="1" ht="33" customHeight="1">
      <c r="A257" s="39"/>
      <c r="B257" s="40"/>
      <c r="C257" s="205" t="s">
        <v>351</v>
      </c>
      <c r="D257" s="205" t="s">
        <v>141</v>
      </c>
      <c r="E257" s="206" t="s">
        <v>352</v>
      </c>
      <c r="F257" s="207" t="s">
        <v>353</v>
      </c>
      <c r="G257" s="208" t="s">
        <v>330</v>
      </c>
      <c r="H257" s="209">
        <v>17.291</v>
      </c>
      <c r="I257" s="210"/>
      <c r="J257" s="211">
        <f>ROUND(I257*H257,2)</f>
        <v>0</v>
      </c>
      <c r="K257" s="207" t="s">
        <v>145</v>
      </c>
      <c r="L257" s="45"/>
      <c r="M257" s="212" t="s">
        <v>19</v>
      </c>
      <c r="N257" s="213" t="s">
        <v>43</v>
      </c>
      <c r="O257" s="85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146</v>
      </c>
      <c r="AT257" s="216" t="s">
        <v>141</v>
      </c>
      <c r="AU257" s="216" t="s">
        <v>147</v>
      </c>
      <c r="AY257" s="18" t="s">
        <v>138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147</v>
      </c>
      <c r="BK257" s="217">
        <f>ROUND(I257*H257,2)</f>
        <v>0</v>
      </c>
      <c r="BL257" s="18" t="s">
        <v>146</v>
      </c>
      <c r="BM257" s="216" t="s">
        <v>354</v>
      </c>
    </row>
    <row r="258" s="2" customFormat="1">
      <c r="A258" s="39"/>
      <c r="B258" s="40"/>
      <c r="C258" s="41"/>
      <c r="D258" s="218" t="s">
        <v>149</v>
      </c>
      <c r="E258" s="41"/>
      <c r="F258" s="219" t="s">
        <v>355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149</v>
      </c>
      <c r="AU258" s="18" t="s">
        <v>147</v>
      </c>
    </row>
    <row r="259" s="2" customFormat="1" ht="37.8" customHeight="1">
      <c r="A259" s="39"/>
      <c r="B259" s="40"/>
      <c r="C259" s="205" t="s">
        <v>356</v>
      </c>
      <c r="D259" s="205" t="s">
        <v>141</v>
      </c>
      <c r="E259" s="206" t="s">
        <v>357</v>
      </c>
      <c r="F259" s="207" t="s">
        <v>358</v>
      </c>
      <c r="G259" s="208" t="s">
        <v>330</v>
      </c>
      <c r="H259" s="209">
        <v>17.291</v>
      </c>
      <c r="I259" s="210"/>
      <c r="J259" s="211">
        <f>ROUND(I259*H259,2)</f>
        <v>0</v>
      </c>
      <c r="K259" s="207" t="s">
        <v>145</v>
      </c>
      <c r="L259" s="45"/>
      <c r="M259" s="212" t="s">
        <v>19</v>
      </c>
      <c r="N259" s="213" t="s">
        <v>43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146</v>
      </c>
      <c r="AT259" s="216" t="s">
        <v>141</v>
      </c>
      <c r="AU259" s="216" t="s">
        <v>147</v>
      </c>
      <c r="AY259" s="18" t="s">
        <v>138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147</v>
      </c>
      <c r="BK259" s="217">
        <f>ROUND(I259*H259,2)</f>
        <v>0</v>
      </c>
      <c r="BL259" s="18" t="s">
        <v>146</v>
      </c>
      <c r="BM259" s="216" t="s">
        <v>359</v>
      </c>
    </row>
    <row r="260" s="2" customFormat="1">
      <c r="A260" s="39"/>
      <c r="B260" s="40"/>
      <c r="C260" s="41"/>
      <c r="D260" s="218" t="s">
        <v>149</v>
      </c>
      <c r="E260" s="41"/>
      <c r="F260" s="219" t="s">
        <v>360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149</v>
      </c>
      <c r="AU260" s="18" t="s">
        <v>147</v>
      </c>
    </row>
    <row r="261" s="2" customFormat="1" ht="37.8" customHeight="1">
      <c r="A261" s="39"/>
      <c r="B261" s="40"/>
      <c r="C261" s="205" t="s">
        <v>361</v>
      </c>
      <c r="D261" s="205" t="s">
        <v>141</v>
      </c>
      <c r="E261" s="206" t="s">
        <v>362</v>
      </c>
      <c r="F261" s="207" t="s">
        <v>363</v>
      </c>
      <c r="G261" s="208" t="s">
        <v>330</v>
      </c>
      <c r="H261" s="209">
        <v>17.291</v>
      </c>
      <c r="I261" s="210"/>
      <c r="J261" s="211">
        <f>ROUND(I261*H261,2)</f>
        <v>0</v>
      </c>
      <c r="K261" s="207" t="s">
        <v>145</v>
      </c>
      <c r="L261" s="45"/>
      <c r="M261" s="212" t="s">
        <v>19</v>
      </c>
      <c r="N261" s="213" t="s">
        <v>43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146</v>
      </c>
      <c r="AT261" s="216" t="s">
        <v>141</v>
      </c>
      <c r="AU261" s="216" t="s">
        <v>147</v>
      </c>
      <c r="AY261" s="18" t="s">
        <v>138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147</v>
      </c>
      <c r="BK261" s="217">
        <f>ROUND(I261*H261,2)</f>
        <v>0</v>
      </c>
      <c r="BL261" s="18" t="s">
        <v>146</v>
      </c>
      <c r="BM261" s="216" t="s">
        <v>364</v>
      </c>
    </row>
    <row r="262" s="2" customFormat="1">
      <c r="A262" s="39"/>
      <c r="B262" s="40"/>
      <c r="C262" s="41"/>
      <c r="D262" s="218" t="s">
        <v>149</v>
      </c>
      <c r="E262" s="41"/>
      <c r="F262" s="219" t="s">
        <v>365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149</v>
      </c>
      <c r="AU262" s="18" t="s">
        <v>147</v>
      </c>
    </row>
    <row r="263" s="2" customFormat="1" ht="37.8" customHeight="1">
      <c r="A263" s="39"/>
      <c r="B263" s="40"/>
      <c r="C263" s="205" t="s">
        <v>366</v>
      </c>
      <c r="D263" s="205" t="s">
        <v>141</v>
      </c>
      <c r="E263" s="206" t="s">
        <v>367</v>
      </c>
      <c r="F263" s="207" t="s">
        <v>368</v>
      </c>
      <c r="G263" s="208" t="s">
        <v>330</v>
      </c>
      <c r="H263" s="209">
        <v>51.872999999999998</v>
      </c>
      <c r="I263" s="210"/>
      <c r="J263" s="211">
        <f>ROUND(I263*H263,2)</f>
        <v>0</v>
      </c>
      <c r="K263" s="207" t="s">
        <v>145</v>
      </c>
      <c r="L263" s="45"/>
      <c r="M263" s="212" t="s">
        <v>19</v>
      </c>
      <c r="N263" s="213" t="s">
        <v>43</v>
      </c>
      <c r="O263" s="85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146</v>
      </c>
      <c r="AT263" s="216" t="s">
        <v>141</v>
      </c>
      <c r="AU263" s="216" t="s">
        <v>147</v>
      </c>
      <c r="AY263" s="18" t="s">
        <v>138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147</v>
      </c>
      <c r="BK263" s="217">
        <f>ROUND(I263*H263,2)</f>
        <v>0</v>
      </c>
      <c r="BL263" s="18" t="s">
        <v>146</v>
      </c>
      <c r="BM263" s="216" t="s">
        <v>369</v>
      </c>
    </row>
    <row r="264" s="2" customFormat="1">
      <c r="A264" s="39"/>
      <c r="B264" s="40"/>
      <c r="C264" s="41"/>
      <c r="D264" s="218" t="s">
        <v>149</v>
      </c>
      <c r="E264" s="41"/>
      <c r="F264" s="219" t="s">
        <v>370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149</v>
      </c>
      <c r="AU264" s="18" t="s">
        <v>147</v>
      </c>
    </row>
    <row r="265" s="14" customFormat="1">
      <c r="A265" s="14"/>
      <c r="B265" s="234"/>
      <c r="C265" s="235"/>
      <c r="D265" s="225" t="s">
        <v>151</v>
      </c>
      <c r="E265" s="235"/>
      <c r="F265" s="237" t="s">
        <v>1042</v>
      </c>
      <c r="G265" s="235"/>
      <c r="H265" s="238">
        <v>51.872999999999998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4" t="s">
        <v>151</v>
      </c>
      <c r="AU265" s="244" t="s">
        <v>147</v>
      </c>
      <c r="AV265" s="14" t="s">
        <v>147</v>
      </c>
      <c r="AW265" s="14" t="s">
        <v>4</v>
      </c>
      <c r="AX265" s="14" t="s">
        <v>79</v>
      </c>
      <c r="AY265" s="244" t="s">
        <v>138</v>
      </c>
    </row>
    <row r="266" s="12" customFormat="1" ht="25.92" customHeight="1">
      <c r="A266" s="12"/>
      <c r="B266" s="189"/>
      <c r="C266" s="190"/>
      <c r="D266" s="191" t="s">
        <v>70</v>
      </c>
      <c r="E266" s="192" t="s">
        <v>372</v>
      </c>
      <c r="F266" s="192" t="s">
        <v>373</v>
      </c>
      <c r="G266" s="190"/>
      <c r="H266" s="190"/>
      <c r="I266" s="193"/>
      <c r="J266" s="194">
        <f>BK266</f>
        <v>0</v>
      </c>
      <c r="K266" s="190"/>
      <c r="L266" s="195"/>
      <c r="M266" s="196"/>
      <c r="N266" s="197"/>
      <c r="O266" s="197"/>
      <c r="P266" s="198">
        <f>P267+P282+P308+P316+P344+P359+P419+P485+P494</f>
        <v>0</v>
      </c>
      <c r="Q266" s="197"/>
      <c r="R266" s="198">
        <f>R267+R282+R308+R316+R344+R359+R419+R485+R494</f>
        <v>6.7901698699999997</v>
      </c>
      <c r="S266" s="197"/>
      <c r="T266" s="199">
        <f>T267+T282+T308+T316+T344+T359+T419+T485+T494</f>
        <v>9.6226811900000016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0" t="s">
        <v>147</v>
      </c>
      <c r="AT266" s="201" t="s">
        <v>70</v>
      </c>
      <c r="AU266" s="201" t="s">
        <v>71</v>
      </c>
      <c r="AY266" s="200" t="s">
        <v>138</v>
      </c>
      <c r="BK266" s="202">
        <f>BK267+BK282+BK308+BK316+BK344+BK359+BK419+BK485+BK494</f>
        <v>0</v>
      </c>
    </row>
    <row r="267" s="12" customFormat="1" ht="22.8" customHeight="1">
      <c r="A267" s="12"/>
      <c r="B267" s="189"/>
      <c r="C267" s="190"/>
      <c r="D267" s="191" t="s">
        <v>70</v>
      </c>
      <c r="E267" s="203" t="s">
        <v>374</v>
      </c>
      <c r="F267" s="203" t="s">
        <v>375</v>
      </c>
      <c r="G267" s="190"/>
      <c r="H267" s="190"/>
      <c r="I267" s="193"/>
      <c r="J267" s="204">
        <f>BK267</f>
        <v>0</v>
      </c>
      <c r="K267" s="190"/>
      <c r="L267" s="195"/>
      <c r="M267" s="196"/>
      <c r="N267" s="197"/>
      <c r="O267" s="197"/>
      <c r="P267" s="198">
        <f>SUM(P268:P281)</f>
        <v>0</v>
      </c>
      <c r="Q267" s="197"/>
      <c r="R267" s="198">
        <f>SUM(R268:R281)</f>
        <v>0.0076799999999999993</v>
      </c>
      <c r="S267" s="197"/>
      <c r="T267" s="199">
        <f>SUM(T268:T281)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0" t="s">
        <v>147</v>
      </c>
      <c r="AT267" s="201" t="s">
        <v>70</v>
      </c>
      <c r="AU267" s="201" t="s">
        <v>79</v>
      </c>
      <c r="AY267" s="200" t="s">
        <v>138</v>
      </c>
      <c r="BK267" s="202">
        <f>SUM(BK268:BK281)</f>
        <v>0</v>
      </c>
    </row>
    <row r="268" s="2" customFormat="1" ht="21.75" customHeight="1">
      <c r="A268" s="39"/>
      <c r="B268" s="40"/>
      <c r="C268" s="205" t="s">
        <v>376</v>
      </c>
      <c r="D268" s="205" t="s">
        <v>141</v>
      </c>
      <c r="E268" s="206" t="s">
        <v>377</v>
      </c>
      <c r="F268" s="207" t="s">
        <v>378</v>
      </c>
      <c r="G268" s="208" t="s">
        <v>226</v>
      </c>
      <c r="H268" s="209">
        <v>16</v>
      </c>
      <c r="I268" s="210"/>
      <c r="J268" s="211">
        <f>ROUND(I268*H268,2)</f>
        <v>0</v>
      </c>
      <c r="K268" s="207" t="s">
        <v>145</v>
      </c>
      <c r="L268" s="45"/>
      <c r="M268" s="212" t="s">
        <v>19</v>
      </c>
      <c r="N268" s="213" t="s">
        <v>43</v>
      </c>
      <c r="O268" s="85"/>
      <c r="P268" s="214">
        <f>O268*H268</f>
        <v>0</v>
      </c>
      <c r="Q268" s="214">
        <v>0.00022000000000000001</v>
      </c>
      <c r="R268" s="214">
        <f>Q268*H268</f>
        <v>0.0035200000000000001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251</v>
      </c>
      <c r="AT268" s="216" t="s">
        <v>141</v>
      </c>
      <c r="AU268" s="216" t="s">
        <v>147</v>
      </c>
      <c r="AY268" s="18" t="s">
        <v>138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147</v>
      </c>
      <c r="BK268" s="217">
        <f>ROUND(I268*H268,2)</f>
        <v>0</v>
      </c>
      <c r="BL268" s="18" t="s">
        <v>251</v>
      </c>
      <c r="BM268" s="216" t="s">
        <v>379</v>
      </c>
    </row>
    <row r="269" s="2" customFormat="1">
      <c r="A269" s="39"/>
      <c r="B269" s="40"/>
      <c r="C269" s="41"/>
      <c r="D269" s="218" t="s">
        <v>149</v>
      </c>
      <c r="E269" s="41"/>
      <c r="F269" s="219" t="s">
        <v>380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149</v>
      </c>
      <c r="AU269" s="18" t="s">
        <v>147</v>
      </c>
    </row>
    <row r="270" s="13" customFormat="1">
      <c r="A270" s="13"/>
      <c r="B270" s="223"/>
      <c r="C270" s="224"/>
      <c r="D270" s="225" t="s">
        <v>151</v>
      </c>
      <c r="E270" s="226" t="s">
        <v>19</v>
      </c>
      <c r="F270" s="227" t="s">
        <v>200</v>
      </c>
      <c r="G270" s="224"/>
      <c r="H270" s="226" t="s">
        <v>19</v>
      </c>
      <c r="I270" s="228"/>
      <c r="J270" s="224"/>
      <c r="K270" s="224"/>
      <c r="L270" s="229"/>
      <c r="M270" s="230"/>
      <c r="N270" s="231"/>
      <c r="O270" s="231"/>
      <c r="P270" s="231"/>
      <c r="Q270" s="231"/>
      <c r="R270" s="231"/>
      <c r="S270" s="231"/>
      <c r="T270" s="23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3" t="s">
        <v>151</v>
      </c>
      <c r="AU270" s="233" t="s">
        <v>147</v>
      </c>
      <c r="AV270" s="13" t="s">
        <v>79</v>
      </c>
      <c r="AW270" s="13" t="s">
        <v>33</v>
      </c>
      <c r="AX270" s="13" t="s">
        <v>71</v>
      </c>
      <c r="AY270" s="233" t="s">
        <v>138</v>
      </c>
    </row>
    <row r="271" s="14" customFormat="1">
      <c r="A271" s="14"/>
      <c r="B271" s="234"/>
      <c r="C271" s="235"/>
      <c r="D271" s="225" t="s">
        <v>151</v>
      </c>
      <c r="E271" s="236" t="s">
        <v>19</v>
      </c>
      <c r="F271" s="237" t="s">
        <v>208</v>
      </c>
      <c r="G271" s="235"/>
      <c r="H271" s="238">
        <v>10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4" t="s">
        <v>151</v>
      </c>
      <c r="AU271" s="244" t="s">
        <v>147</v>
      </c>
      <c r="AV271" s="14" t="s">
        <v>147</v>
      </c>
      <c r="AW271" s="14" t="s">
        <v>33</v>
      </c>
      <c r="AX271" s="14" t="s">
        <v>71</v>
      </c>
      <c r="AY271" s="244" t="s">
        <v>138</v>
      </c>
    </row>
    <row r="272" s="13" customFormat="1">
      <c r="A272" s="13"/>
      <c r="B272" s="223"/>
      <c r="C272" s="224"/>
      <c r="D272" s="225" t="s">
        <v>151</v>
      </c>
      <c r="E272" s="226" t="s">
        <v>19</v>
      </c>
      <c r="F272" s="227" t="s">
        <v>305</v>
      </c>
      <c r="G272" s="224"/>
      <c r="H272" s="226" t="s">
        <v>19</v>
      </c>
      <c r="I272" s="228"/>
      <c r="J272" s="224"/>
      <c r="K272" s="224"/>
      <c r="L272" s="229"/>
      <c r="M272" s="230"/>
      <c r="N272" s="231"/>
      <c r="O272" s="231"/>
      <c r="P272" s="231"/>
      <c r="Q272" s="231"/>
      <c r="R272" s="231"/>
      <c r="S272" s="231"/>
      <c r="T272" s="23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3" t="s">
        <v>151</v>
      </c>
      <c r="AU272" s="233" t="s">
        <v>147</v>
      </c>
      <c r="AV272" s="13" t="s">
        <v>79</v>
      </c>
      <c r="AW272" s="13" t="s">
        <v>33</v>
      </c>
      <c r="AX272" s="13" t="s">
        <v>71</v>
      </c>
      <c r="AY272" s="233" t="s">
        <v>138</v>
      </c>
    </row>
    <row r="273" s="14" customFormat="1">
      <c r="A273" s="14"/>
      <c r="B273" s="234"/>
      <c r="C273" s="235"/>
      <c r="D273" s="225" t="s">
        <v>151</v>
      </c>
      <c r="E273" s="236" t="s">
        <v>19</v>
      </c>
      <c r="F273" s="237" t="s">
        <v>165</v>
      </c>
      <c r="G273" s="235"/>
      <c r="H273" s="238">
        <v>6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4" t="s">
        <v>151</v>
      </c>
      <c r="AU273" s="244" t="s">
        <v>147</v>
      </c>
      <c r="AV273" s="14" t="s">
        <v>147</v>
      </c>
      <c r="AW273" s="14" t="s">
        <v>33</v>
      </c>
      <c r="AX273" s="14" t="s">
        <v>71</v>
      </c>
      <c r="AY273" s="244" t="s">
        <v>138</v>
      </c>
    </row>
    <row r="274" s="15" customFormat="1">
      <c r="A274" s="15"/>
      <c r="B274" s="245"/>
      <c r="C274" s="246"/>
      <c r="D274" s="225" t="s">
        <v>151</v>
      </c>
      <c r="E274" s="247" t="s">
        <v>19</v>
      </c>
      <c r="F274" s="248" t="s">
        <v>156</v>
      </c>
      <c r="G274" s="246"/>
      <c r="H274" s="249">
        <v>16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5" t="s">
        <v>151</v>
      </c>
      <c r="AU274" s="255" t="s">
        <v>147</v>
      </c>
      <c r="AV274" s="15" t="s">
        <v>146</v>
      </c>
      <c r="AW274" s="15" t="s">
        <v>33</v>
      </c>
      <c r="AX274" s="15" t="s">
        <v>79</v>
      </c>
      <c r="AY274" s="255" t="s">
        <v>138</v>
      </c>
    </row>
    <row r="275" s="2" customFormat="1" ht="21.75" customHeight="1">
      <c r="A275" s="39"/>
      <c r="B275" s="40"/>
      <c r="C275" s="205" t="s">
        <v>382</v>
      </c>
      <c r="D275" s="205" t="s">
        <v>141</v>
      </c>
      <c r="E275" s="206" t="s">
        <v>383</v>
      </c>
      <c r="F275" s="207" t="s">
        <v>384</v>
      </c>
      <c r="G275" s="208" t="s">
        <v>226</v>
      </c>
      <c r="H275" s="209">
        <v>16</v>
      </c>
      <c r="I275" s="210"/>
      <c r="J275" s="211">
        <f>ROUND(I275*H275,2)</f>
        <v>0</v>
      </c>
      <c r="K275" s="207" t="s">
        <v>145</v>
      </c>
      <c r="L275" s="45"/>
      <c r="M275" s="212" t="s">
        <v>19</v>
      </c>
      <c r="N275" s="213" t="s">
        <v>43</v>
      </c>
      <c r="O275" s="85"/>
      <c r="P275" s="214">
        <f>O275*H275</f>
        <v>0</v>
      </c>
      <c r="Q275" s="214">
        <v>0.00025999999999999998</v>
      </c>
      <c r="R275" s="214">
        <f>Q275*H275</f>
        <v>0.0041599999999999996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251</v>
      </c>
      <c r="AT275" s="216" t="s">
        <v>141</v>
      </c>
      <c r="AU275" s="216" t="s">
        <v>147</v>
      </c>
      <c r="AY275" s="18" t="s">
        <v>138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147</v>
      </c>
      <c r="BK275" s="217">
        <f>ROUND(I275*H275,2)</f>
        <v>0</v>
      </c>
      <c r="BL275" s="18" t="s">
        <v>251</v>
      </c>
      <c r="BM275" s="216" t="s">
        <v>385</v>
      </c>
    </row>
    <row r="276" s="2" customFormat="1">
      <c r="A276" s="39"/>
      <c r="B276" s="40"/>
      <c r="C276" s="41"/>
      <c r="D276" s="218" t="s">
        <v>149</v>
      </c>
      <c r="E276" s="41"/>
      <c r="F276" s="219" t="s">
        <v>386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149</v>
      </c>
      <c r="AU276" s="18" t="s">
        <v>147</v>
      </c>
    </row>
    <row r="277" s="13" customFormat="1">
      <c r="A277" s="13"/>
      <c r="B277" s="223"/>
      <c r="C277" s="224"/>
      <c r="D277" s="225" t="s">
        <v>151</v>
      </c>
      <c r="E277" s="226" t="s">
        <v>19</v>
      </c>
      <c r="F277" s="227" t="s">
        <v>200</v>
      </c>
      <c r="G277" s="224"/>
      <c r="H277" s="226" t="s">
        <v>19</v>
      </c>
      <c r="I277" s="228"/>
      <c r="J277" s="224"/>
      <c r="K277" s="224"/>
      <c r="L277" s="229"/>
      <c r="M277" s="230"/>
      <c r="N277" s="231"/>
      <c r="O277" s="231"/>
      <c r="P277" s="231"/>
      <c r="Q277" s="231"/>
      <c r="R277" s="231"/>
      <c r="S277" s="231"/>
      <c r="T277" s="23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3" t="s">
        <v>151</v>
      </c>
      <c r="AU277" s="233" t="s">
        <v>147</v>
      </c>
      <c r="AV277" s="13" t="s">
        <v>79</v>
      </c>
      <c r="AW277" s="13" t="s">
        <v>33</v>
      </c>
      <c r="AX277" s="13" t="s">
        <v>71</v>
      </c>
      <c r="AY277" s="233" t="s">
        <v>138</v>
      </c>
    </row>
    <row r="278" s="14" customFormat="1">
      <c r="A278" s="14"/>
      <c r="B278" s="234"/>
      <c r="C278" s="235"/>
      <c r="D278" s="225" t="s">
        <v>151</v>
      </c>
      <c r="E278" s="236" t="s">
        <v>19</v>
      </c>
      <c r="F278" s="237" t="s">
        <v>208</v>
      </c>
      <c r="G278" s="235"/>
      <c r="H278" s="238">
        <v>10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4" t="s">
        <v>151</v>
      </c>
      <c r="AU278" s="244" t="s">
        <v>147</v>
      </c>
      <c r="AV278" s="14" t="s">
        <v>147</v>
      </c>
      <c r="AW278" s="14" t="s">
        <v>33</v>
      </c>
      <c r="AX278" s="14" t="s">
        <v>71</v>
      </c>
      <c r="AY278" s="244" t="s">
        <v>138</v>
      </c>
    </row>
    <row r="279" s="13" customFormat="1">
      <c r="A279" s="13"/>
      <c r="B279" s="223"/>
      <c r="C279" s="224"/>
      <c r="D279" s="225" t="s">
        <v>151</v>
      </c>
      <c r="E279" s="226" t="s">
        <v>19</v>
      </c>
      <c r="F279" s="227" t="s">
        <v>305</v>
      </c>
      <c r="G279" s="224"/>
      <c r="H279" s="226" t="s">
        <v>19</v>
      </c>
      <c r="I279" s="228"/>
      <c r="J279" s="224"/>
      <c r="K279" s="224"/>
      <c r="L279" s="229"/>
      <c r="M279" s="230"/>
      <c r="N279" s="231"/>
      <c r="O279" s="231"/>
      <c r="P279" s="231"/>
      <c r="Q279" s="231"/>
      <c r="R279" s="231"/>
      <c r="S279" s="231"/>
      <c r="T279" s="23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3" t="s">
        <v>151</v>
      </c>
      <c r="AU279" s="233" t="s">
        <v>147</v>
      </c>
      <c r="AV279" s="13" t="s">
        <v>79</v>
      </c>
      <c r="AW279" s="13" t="s">
        <v>33</v>
      </c>
      <c r="AX279" s="13" t="s">
        <v>71</v>
      </c>
      <c r="AY279" s="233" t="s">
        <v>138</v>
      </c>
    </row>
    <row r="280" s="14" customFormat="1">
      <c r="A280" s="14"/>
      <c r="B280" s="234"/>
      <c r="C280" s="235"/>
      <c r="D280" s="225" t="s">
        <v>151</v>
      </c>
      <c r="E280" s="236" t="s">
        <v>19</v>
      </c>
      <c r="F280" s="237" t="s">
        <v>165</v>
      </c>
      <c r="G280" s="235"/>
      <c r="H280" s="238">
        <v>6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4" t="s">
        <v>151</v>
      </c>
      <c r="AU280" s="244" t="s">
        <v>147</v>
      </c>
      <c r="AV280" s="14" t="s">
        <v>147</v>
      </c>
      <c r="AW280" s="14" t="s">
        <v>33</v>
      </c>
      <c r="AX280" s="14" t="s">
        <v>71</v>
      </c>
      <c r="AY280" s="244" t="s">
        <v>138</v>
      </c>
    </row>
    <row r="281" s="15" customFormat="1">
      <c r="A281" s="15"/>
      <c r="B281" s="245"/>
      <c r="C281" s="246"/>
      <c r="D281" s="225" t="s">
        <v>151</v>
      </c>
      <c r="E281" s="247" t="s">
        <v>19</v>
      </c>
      <c r="F281" s="248" t="s">
        <v>156</v>
      </c>
      <c r="G281" s="246"/>
      <c r="H281" s="249">
        <v>16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5" t="s">
        <v>151</v>
      </c>
      <c r="AU281" s="255" t="s">
        <v>147</v>
      </c>
      <c r="AV281" s="15" t="s">
        <v>146</v>
      </c>
      <c r="AW281" s="15" t="s">
        <v>33</v>
      </c>
      <c r="AX281" s="15" t="s">
        <v>79</v>
      </c>
      <c r="AY281" s="255" t="s">
        <v>138</v>
      </c>
    </row>
    <row r="282" s="12" customFormat="1" ht="22.8" customHeight="1">
      <c r="A282" s="12"/>
      <c r="B282" s="189"/>
      <c r="C282" s="190"/>
      <c r="D282" s="191" t="s">
        <v>70</v>
      </c>
      <c r="E282" s="203" t="s">
        <v>387</v>
      </c>
      <c r="F282" s="203" t="s">
        <v>388</v>
      </c>
      <c r="G282" s="190"/>
      <c r="H282" s="190"/>
      <c r="I282" s="193"/>
      <c r="J282" s="204">
        <f>BK282</f>
        <v>0</v>
      </c>
      <c r="K282" s="190"/>
      <c r="L282" s="195"/>
      <c r="M282" s="196"/>
      <c r="N282" s="197"/>
      <c r="O282" s="197"/>
      <c r="P282" s="198">
        <f>SUM(P283:P307)</f>
        <v>0</v>
      </c>
      <c r="Q282" s="197"/>
      <c r="R282" s="198">
        <f>SUM(R283:R307)</f>
        <v>0.22946</v>
      </c>
      <c r="S282" s="197"/>
      <c r="T282" s="199">
        <f>SUM(T283:T307)</f>
        <v>0.094500000000000001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0" t="s">
        <v>147</v>
      </c>
      <c r="AT282" s="201" t="s">
        <v>70</v>
      </c>
      <c r="AU282" s="201" t="s">
        <v>79</v>
      </c>
      <c r="AY282" s="200" t="s">
        <v>138</v>
      </c>
      <c r="BK282" s="202">
        <f>SUM(BK283:BK307)</f>
        <v>0</v>
      </c>
    </row>
    <row r="283" s="2" customFormat="1" ht="16.5" customHeight="1">
      <c r="A283" s="39"/>
      <c r="B283" s="40"/>
      <c r="C283" s="205" t="s">
        <v>389</v>
      </c>
      <c r="D283" s="205" t="s">
        <v>141</v>
      </c>
      <c r="E283" s="206" t="s">
        <v>390</v>
      </c>
      <c r="F283" s="207" t="s">
        <v>391</v>
      </c>
      <c r="G283" s="208" t="s">
        <v>226</v>
      </c>
      <c r="H283" s="209">
        <v>7</v>
      </c>
      <c r="I283" s="210"/>
      <c r="J283" s="211">
        <f>ROUND(I283*H283,2)</f>
        <v>0</v>
      </c>
      <c r="K283" s="207" t="s">
        <v>145</v>
      </c>
      <c r="L283" s="45"/>
      <c r="M283" s="212" t="s">
        <v>19</v>
      </c>
      <c r="N283" s="213" t="s">
        <v>43</v>
      </c>
      <c r="O283" s="85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251</v>
      </c>
      <c r="AT283" s="216" t="s">
        <v>141</v>
      </c>
      <c r="AU283" s="216" t="s">
        <v>147</v>
      </c>
      <c r="AY283" s="18" t="s">
        <v>138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147</v>
      </c>
      <c r="BK283" s="217">
        <f>ROUND(I283*H283,2)</f>
        <v>0</v>
      </c>
      <c r="BL283" s="18" t="s">
        <v>251</v>
      </c>
      <c r="BM283" s="216" t="s">
        <v>392</v>
      </c>
    </row>
    <row r="284" s="2" customFormat="1">
      <c r="A284" s="39"/>
      <c r="B284" s="40"/>
      <c r="C284" s="41"/>
      <c r="D284" s="218" t="s">
        <v>149</v>
      </c>
      <c r="E284" s="41"/>
      <c r="F284" s="219" t="s">
        <v>393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149</v>
      </c>
      <c r="AU284" s="18" t="s">
        <v>147</v>
      </c>
    </row>
    <row r="285" s="13" customFormat="1">
      <c r="A285" s="13"/>
      <c r="B285" s="223"/>
      <c r="C285" s="224"/>
      <c r="D285" s="225" t="s">
        <v>151</v>
      </c>
      <c r="E285" s="226" t="s">
        <v>19</v>
      </c>
      <c r="F285" s="227" t="s">
        <v>381</v>
      </c>
      <c r="G285" s="224"/>
      <c r="H285" s="226" t="s">
        <v>19</v>
      </c>
      <c r="I285" s="228"/>
      <c r="J285" s="224"/>
      <c r="K285" s="224"/>
      <c r="L285" s="229"/>
      <c r="M285" s="230"/>
      <c r="N285" s="231"/>
      <c r="O285" s="231"/>
      <c r="P285" s="231"/>
      <c r="Q285" s="231"/>
      <c r="R285" s="231"/>
      <c r="S285" s="231"/>
      <c r="T285" s="23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3" t="s">
        <v>151</v>
      </c>
      <c r="AU285" s="233" t="s">
        <v>147</v>
      </c>
      <c r="AV285" s="13" t="s">
        <v>79</v>
      </c>
      <c r="AW285" s="13" t="s">
        <v>33</v>
      </c>
      <c r="AX285" s="13" t="s">
        <v>71</v>
      </c>
      <c r="AY285" s="233" t="s">
        <v>138</v>
      </c>
    </row>
    <row r="286" s="14" customFormat="1">
      <c r="A286" s="14"/>
      <c r="B286" s="234"/>
      <c r="C286" s="235"/>
      <c r="D286" s="225" t="s">
        <v>151</v>
      </c>
      <c r="E286" s="236" t="s">
        <v>19</v>
      </c>
      <c r="F286" s="237" t="s">
        <v>188</v>
      </c>
      <c r="G286" s="235"/>
      <c r="H286" s="238">
        <v>7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4" t="s">
        <v>151</v>
      </c>
      <c r="AU286" s="244" t="s">
        <v>147</v>
      </c>
      <c r="AV286" s="14" t="s">
        <v>147</v>
      </c>
      <c r="AW286" s="14" t="s">
        <v>33</v>
      </c>
      <c r="AX286" s="14" t="s">
        <v>79</v>
      </c>
      <c r="AY286" s="244" t="s">
        <v>138</v>
      </c>
    </row>
    <row r="287" s="2" customFormat="1" ht="16.5" customHeight="1">
      <c r="A287" s="39"/>
      <c r="B287" s="40"/>
      <c r="C287" s="256" t="s">
        <v>394</v>
      </c>
      <c r="D287" s="256" t="s">
        <v>258</v>
      </c>
      <c r="E287" s="257" t="s">
        <v>395</v>
      </c>
      <c r="F287" s="258" t="s">
        <v>396</v>
      </c>
      <c r="G287" s="259" t="s">
        <v>226</v>
      </c>
      <c r="H287" s="260">
        <v>7</v>
      </c>
      <c r="I287" s="261"/>
      <c r="J287" s="262">
        <f>ROUND(I287*H287,2)</f>
        <v>0</v>
      </c>
      <c r="K287" s="258" t="s">
        <v>145</v>
      </c>
      <c r="L287" s="263"/>
      <c r="M287" s="264" t="s">
        <v>19</v>
      </c>
      <c r="N287" s="265" t="s">
        <v>43</v>
      </c>
      <c r="O287" s="85"/>
      <c r="P287" s="214">
        <f>O287*H287</f>
        <v>0</v>
      </c>
      <c r="Q287" s="214">
        <v>0.0327</v>
      </c>
      <c r="R287" s="214">
        <f>Q287*H287</f>
        <v>0.22889999999999999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351</v>
      </c>
      <c r="AT287" s="216" t="s">
        <v>258</v>
      </c>
      <c r="AU287" s="216" t="s">
        <v>147</v>
      </c>
      <c r="AY287" s="18" t="s">
        <v>138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147</v>
      </c>
      <c r="BK287" s="217">
        <f>ROUND(I287*H287,2)</f>
        <v>0</v>
      </c>
      <c r="BL287" s="18" t="s">
        <v>251</v>
      </c>
      <c r="BM287" s="216" t="s">
        <v>397</v>
      </c>
    </row>
    <row r="288" s="2" customFormat="1" ht="16.5" customHeight="1">
      <c r="A288" s="39"/>
      <c r="B288" s="40"/>
      <c r="C288" s="205" t="s">
        <v>398</v>
      </c>
      <c r="D288" s="205" t="s">
        <v>141</v>
      </c>
      <c r="E288" s="206" t="s">
        <v>399</v>
      </c>
      <c r="F288" s="207" t="s">
        <v>400</v>
      </c>
      <c r="G288" s="208" t="s">
        <v>226</v>
      </c>
      <c r="H288" s="209">
        <v>7</v>
      </c>
      <c r="I288" s="210"/>
      <c r="J288" s="211">
        <f>ROUND(I288*H288,2)</f>
        <v>0</v>
      </c>
      <c r="K288" s="207" t="s">
        <v>145</v>
      </c>
      <c r="L288" s="45"/>
      <c r="M288" s="212" t="s">
        <v>19</v>
      </c>
      <c r="N288" s="213" t="s">
        <v>43</v>
      </c>
      <c r="O288" s="85"/>
      <c r="P288" s="214">
        <f>O288*H288</f>
        <v>0</v>
      </c>
      <c r="Q288" s="214">
        <v>8.0000000000000007E-05</v>
      </c>
      <c r="R288" s="214">
        <f>Q288*H288</f>
        <v>0.00056000000000000006</v>
      </c>
      <c r="S288" s="214">
        <v>0.0135</v>
      </c>
      <c r="T288" s="215">
        <f>S288*H288</f>
        <v>0.094500000000000001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251</v>
      </c>
      <c r="AT288" s="216" t="s">
        <v>141</v>
      </c>
      <c r="AU288" s="216" t="s">
        <v>147</v>
      </c>
      <c r="AY288" s="18" t="s">
        <v>138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147</v>
      </c>
      <c r="BK288" s="217">
        <f>ROUND(I288*H288,2)</f>
        <v>0</v>
      </c>
      <c r="BL288" s="18" t="s">
        <v>251</v>
      </c>
      <c r="BM288" s="216" t="s">
        <v>401</v>
      </c>
    </row>
    <row r="289" s="2" customFormat="1">
      <c r="A289" s="39"/>
      <c r="B289" s="40"/>
      <c r="C289" s="41"/>
      <c r="D289" s="218" t="s">
        <v>149</v>
      </c>
      <c r="E289" s="41"/>
      <c r="F289" s="219" t="s">
        <v>402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149</v>
      </c>
      <c r="AU289" s="18" t="s">
        <v>147</v>
      </c>
    </row>
    <row r="290" s="13" customFormat="1">
      <c r="A290" s="13"/>
      <c r="B290" s="223"/>
      <c r="C290" s="224"/>
      <c r="D290" s="225" t="s">
        <v>151</v>
      </c>
      <c r="E290" s="226" t="s">
        <v>19</v>
      </c>
      <c r="F290" s="227" t="s">
        <v>403</v>
      </c>
      <c r="G290" s="224"/>
      <c r="H290" s="226" t="s">
        <v>19</v>
      </c>
      <c r="I290" s="228"/>
      <c r="J290" s="224"/>
      <c r="K290" s="224"/>
      <c r="L290" s="229"/>
      <c r="M290" s="230"/>
      <c r="N290" s="231"/>
      <c r="O290" s="231"/>
      <c r="P290" s="231"/>
      <c r="Q290" s="231"/>
      <c r="R290" s="231"/>
      <c r="S290" s="231"/>
      <c r="T290" s="23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3" t="s">
        <v>151</v>
      </c>
      <c r="AU290" s="233" t="s">
        <v>147</v>
      </c>
      <c r="AV290" s="13" t="s">
        <v>79</v>
      </c>
      <c r="AW290" s="13" t="s">
        <v>33</v>
      </c>
      <c r="AX290" s="13" t="s">
        <v>71</v>
      </c>
      <c r="AY290" s="233" t="s">
        <v>138</v>
      </c>
    </row>
    <row r="291" s="14" customFormat="1">
      <c r="A291" s="14"/>
      <c r="B291" s="234"/>
      <c r="C291" s="235"/>
      <c r="D291" s="225" t="s">
        <v>151</v>
      </c>
      <c r="E291" s="236" t="s">
        <v>19</v>
      </c>
      <c r="F291" s="237" t="s">
        <v>188</v>
      </c>
      <c r="G291" s="235"/>
      <c r="H291" s="238">
        <v>7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4" t="s">
        <v>151</v>
      </c>
      <c r="AU291" s="244" t="s">
        <v>147</v>
      </c>
      <c r="AV291" s="14" t="s">
        <v>147</v>
      </c>
      <c r="AW291" s="14" t="s">
        <v>33</v>
      </c>
      <c r="AX291" s="14" t="s">
        <v>79</v>
      </c>
      <c r="AY291" s="244" t="s">
        <v>138</v>
      </c>
    </row>
    <row r="292" s="2" customFormat="1" ht="24.15" customHeight="1">
      <c r="A292" s="39"/>
      <c r="B292" s="40"/>
      <c r="C292" s="205" t="s">
        <v>404</v>
      </c>
      <c r="D292" s="205" t="s">
        <v>141</v>
      </c>
      <c r="E292" s="206" t="s">
        <v>405</v>
      </c>
      <c r="F292" s="207" t="s">
        <v>406</v>
      </c>
      <c r="G292" s="208" t="s">
        <v>407</v>
      </c>
      <c r="H292" s="209">
        <v>1</v>
      </c>
      <c r="I292" s="210"/>
      <c r="J292" s="211">
        <f>ROUND(I292*H292,2)</f>
        <v>0</v>
      </c>
      <c r="K292" s="207" t="s">
        <v>408</v>
      </c>
      <c r="L292" s="45"/>
      <c r="M292" s="212" t="s">
        <v>19</v>
      </c>
      <c r="N292" s="213" t="s">
        <v>43</v>
      </c>
      <c r="O292" s="85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251</v>
      </c>
      <c r="AT292" s="216" t="s">
        <v>141</v>
      </c>
      <c r="AU292" s="216" t="s">
        <v>147</v>
      </c>
      <c r="AY292" s="18" t="s">
        <v>138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147</v>
      </c>
      <c r="BK292" s="217">
        <f>ROUND(I292*H292,2)</f>
        <v>0</v>
      </c>
      <c r="BL292" s="18" t="s">
        <v>251</v>
      </c>
      <c r="BM292" s="216" t="s">
        <v>409</v>
      </c>
    </row>
    <row r="293" s="14" customFormat="1">
      <c r="A293" s="14"/>
      <c r="B293" s="234"/>
      <c r="C293" s="235"/>
      <c r="D293" s="225" t="s">
        <v>151</v>
      </c>
      <c r="E293" s="236" t="s">
        <v>19</v>
      </c>
      <c r="F293" s="237" t="s">
        <v>79</v>
      </c>
      <c r="G293" s="235"/>
      <c r="H293" s="238">
        <v>1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4" t="s">
        <v>151</v>
      </c>
      <c r="AU293" s="244" t="s">
        <v>147</v>
      </c>
      <c r="AV293" s="14" t="s">
        <v>147</v>
      </c>
      <c r="AW293" s="14" t="s">
        <v>33</v>
      </c>
      <c r="AX293" s="14" t="s">
        <v>79</v>
      </c>
      <c r="AY293" s="244" t="s">
        <v>138</v>
      </c>
    </row>
    <row r="294" s="2" customFormat="1" ht="16.5" customHeight="1">
      <c r="A294" s="39"/>
      <c r="B294" s="40"/>
      <c r="C294" s="205" t="s">
        <v>410</v>
      </c>
      <c r="D294" s="205" t="s">
        <v>141</v>
      </c>
      <c r="E294" s="206" t="s">
        <v>411</v>
      </c>
      <c r="F294" s="207" t="s">
        <v>412</v>
      </c>
      <c r="G294" s="208" t="s">
        <v>407</v>
      </c>
      <c r="H294" s="209">
        <v>1</v>
      </c>
      <c r="I294" s="210"/>
      <c r="J294" s="211">
        <f>ROUND(I294*H294,2)</f>
        <v>0</v>
      </c>
      <c r="K294" s="207" t="s">
        <v>408</v>
      </c>
      <c r="L294" s="45"/>
      <c r="M294" s="212" t="s">
        <v>19</v>
      </c>
      <c r="N294" s="213" t="s">
        <v>43</v>
      </c>
      <c r="O294" s="85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251</v>
      </c>
      <c r="AT294" s="216" t="s">
        <v>141</v>
      </c>
      <c r="AU294" s="216" t="s">
        <v>147</v>
      </c>
      <c r="AY294" s="18" t="s">
        <v>138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147</v>
      </c>
      <c r="BK294" s="217">
        <f>ROUND(I294*H294,2)</f>
        <v>0</v>
      </c>
      <c r="BL294" s="18" t="s">
        <v>251</v>
      </c>
      <c r="BM294" s="216" t="s">
        <v>413</v>
      </c>
    </row>
    <row r="295" s="14" customFormat="1">
      <c r="A295" s="14"/>
      <c r="B295" s="234"/>
      <c r="C295" s="235"/>
      <c r="D295" s="225" t="s">
        <v>151</v>
      </c>
      <c r="E295" s="236" t="s">
        <v>19</v>
      </c>
      <c r="F295" s="237" t="s">
        <v>79</v>
      </c>
      <c r="G295" s="235"/>
      <c r="H295" s="238">
        <v>1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4" t="s">
        <v>151</v>
      </c>
      <c r="AU295" s="244" t="s">
        <v>147</v>
      </c>
      <c r="AV295" s="14" t="s">
        <v>147</v>
      </c>
      <c r="AW295" s="14" t="s">
        <v>33</v>
      </c>
      <c r="AX295" s="14" t="s">
        <v>79</v>
      </c>
      <c r="AY295" s="244" t="s">
        <v>138</v>
      </c>
    </row>
    <row r="296" s="2" customFormat="1" ht="37.8" customHeight="1">
      <c r="A296" s="39"/>
      <c r="B296" s="40"/>
      <c r="C296" s="205" t="s">
        <v>414</v>
      </c>
      <c r="D296" s="205" t="s">
        <v>141</v>
      </c>
      <c r="E296" s="206" t="s">
        <v>415</v>
      </c>
      <c r="F296" s="207" t="s">
        <v>416</v>
      </c>
      <c r="G296" s="208" t="s">
        <v>407</v>
      </c>
      <c r="H296" s="209">
        <v>7</v>
      </c>
      <c r="I296" s="210"/>
      <c r="J296" s="211">
        <f>ROUND(I296*H296,2)</f>
        <v>0</v>
      </c>
      <c r="K296" s="207" t="s">
        <v>408</v>
      </c>
      <c r="L296" s="45"/>
      <c r="M296" s="212" t="s">
        <v>19</v>
      </c>
      <c r="N296" s="213" t="s">
        <v>43</v>
      </c>
      <c r="O296" s="85"/>
      <c r="P296" s="214">
        <f>O296*H296</f>
        <v>0</v>
      </c>
      <c r="Q296" s="214">
        <v>0</v>
      </c>
      <c r="R296" s="214">
        <f>Q296*H296</f>
        <v>0</v>
      </c>
      <c r="S296" s="214">
        <v>0</v>
      </c>
      <c r="T296" s="21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251</v>
      </c>
      <c r="AT296" s="216" t="s">
        <v>141</v>
      </c>
      <c r="AU296" s="216" t="s">
        <v>147</v>
      </c>
      <c r="AY296" s="18" t="s">
        <v>138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147</v>
      </c>
      <c r="BK296" s="217">
        <f>ROUND(I296*H296,2)</f>
        <v>0</v>
      </c>
      <c r="BL296" s="18" t="s">
        <v>251</v>
      </c>
      <c r="BM296" s="216" t="s">
        <v>417</v>
      </c>
    </row>
    <row r="297" s="13" customFormat="1">
      <c r="A297" s="13"/>
      <c r="B297" s="223"/>
      <c r="C297" s="224"/>
      <c r="D297" s="225" t="s">
        <v>151</v>
      </c>
      <c r="E297" s="226" t="s">
        <v>19</v>
      </c>
      <c r="F297" s="227" t="s">
        <v>403</v>
      </c>
      <c r="G297" s="224"/>
      <c r="H297" s="226" t="s">
        <v>19</v>
      </c>
      <c r="I297" s="228"/>
      <c r="J297" s="224"/>
      <c r="K297" s="224"/>
      <c r="L297" s="229"/>
      <c r="M297" s="230"/>
      <c r="N297" s="231"/>
      <c r="O297" s="231"/>
      <c r="P297" s="231"/>
      <c r="Q297" s="231"/>
      <c r="R297" s="231"/>
      <c r="S297" s="231"/>
      <c r="T297" s="23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3" t="s">
        <v>151</v>
      </c>
      <c r="AU297" s="233" t="s">
        <v>147</v>
      </c>
      <c r="AV297" s="13" t="s">
        <v>79</v>
      </c>
      <c r="AW297" s="13" t="s">
        <v>33</v>
      </c>
      <c r="AX297" s="13" t="s">
        <v>71</v>
      </c>
      <c r="AY297" s="233" t="s">
        <v>138</v>
      </c>
    </row>
    <row r="298" s="14" customFormat="1">
      <c r="A298" s="14"/>
      <c r="B298" s="234"/>
      <c r="C298" s="235"/>
      <c r="D298" s="225" t="s">
        <v>151</v>
      </c>
      <c r="E298" s="236" t="s">
        <v>19</v>
      </c>
      <c r="F298" s="237" t="s">
        <v>188</v>
      </c>
      <c r="G298" s="235"/>
      <c r="H298" s="238">
        <v>7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4" t="s">
        <v>151</v>
      </c>
      <c r="AU298" s="244" t="s">
        <v>147</v>
      </c>
      <c r="AV298" s="14" t="s">
        <v>147</v>
      </c>
      <c r="AW298" s="14" t="s">
        <v>33</v>
      </c>
      <c r="AX298" s="14" t="s">
        <v>79</v>
      </c>
      <c r="AY298" s="244" t="s">
        <v>138</v>
      </c>
    </row>
    <row r="299" s="2" customFormat="1" ht="24.15" customHeight="1">
      <c r="A299" s="39"/>
      <c r="B299" s="40"/>
      <c r="C299" s="205" t="s">
        <v>418</v>
      </c>
      <c r="D299" s="205" t="s">
        <v>141</v>
      </c>
      <c r="E299" s="206" t="s">
        <v>419</v>
      </c>
      <c r="F299" s="207" t="s">
        <v>420</v>
      </c>
      <c r="G299" s="208" t="s">
        <v>330</v>
      </c>
      <c r="H299" s="209">
        <v>0.22900000000000001</v>
      </c>
      <c r="I299" s="210"/>
      <c r="J299" s="211">
        <f>ROUND(I299*H299,2)</f>
        <v>0</v>
      </c>
      <c r="K299" s="207" t="s">
        <v>145</v>
      </c>
      <c r="L299" s="45"/>
      <c r="M299" s="212" t="s">
        <v>19</v>
      </c>
      <c r="N299" s="213" t="s">
        <v>43</v>
      </c>
      <c r="O299" s="85"/>
      <c r="P299" s="214">
        <f>O299*H299</f>
        <v>0</v>
      </c>
      <c r="Q299" s="214">
        <v>0</v>
      </c>
      <c r="R299" s="214">
        <f>Q299*H299</f>
        <v>0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251</v>
      </c>
      <c r="AT299" s="216" t="s">
        <v>141</v>
      </c>
      <c r="AU299" s="216" t="s">
        <v>147</v>
      </c>
      <c r="AY299" s="18" t="s">
        <v>138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147</v>
      </c>
      <c r="BK299" s="217">
        <f>ROUND(I299*H299,2)</f>
        <v>0</v>
      </c>
      <c r="BL299" s="18" t="s">
        <v>251</v>
      </c>
      <c r="BM299" s="216" t="s">
        <v>421</v>
      </c>
    </row>
    <row r="300" s="2" customFormat="1">
      <c r="A300" s="39"/>
      <c r="B300" s="40"/>
      <c r="C300" s="41"/>
      <c r="D300" s="218" t="s">
        <v>149</v>
      </c>
      <c r="E300" s="41"/>
      <c r="F300" s="219" t="s">
        <v>422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149</v>
      </c>
      <c r="AU300" s="18" t="s">
        <v>147</v>
      </c>
    </row>
    <row r="301" s="2" customFormat="1" ht="24.15" customHeight="1">
      <c r="A301" s="39"/>
      <c r="B301" s="40"/>
      <c r="C301" s="205" t="s">
        <v>423</v>
      </c>
      <c r="D301" s="205" t="s">
        <v>141</v>
      </c>
      <c r="E301" s="206" t="s">
        <v>424</v>
      </c>
      <c r="F301" s="207" t="s">
        <v>425</v>
      </c>
      <c r="G301" s="208" t="s">
        <v>330</v>
      </c>
      <c r="H301" s="209">
        <v>0.22900000000000001</v>
      </c>
      <c r="I301" s="210"/>
      <c r="J301" s="211">
        <f>ROUND(I301*H301,2)</f>
        <v>0</v>
      </c>
      <c r="K301" s="207" t="s">
        <v>145</v>
      </c>
      <c r="L301" s="45"/>
      <c r="M301" s="212" t="s">
        <v>19</v>
      </c>
      <c r="N301" s="213" t="s">
        <v>43</v>
      </c>
      <c r="O301" s="85"/>
      <c r="P301" s="214">
        <f>O301*H301</f>
        <v>0</v>
      </c>
      <c r="Q301" s="214">
        <v>0</v>
      </c>
      <c r="R301" s="214">
        <f>Q301*H301</f>
        <v>0</v>
      </c>
      <c r="S301" s="214">
        <v>0</v>
      </c>
      <c r="T301" s="21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6" t="s">
        <v>251</v>
      </c>
      <c r="AT301" s="216" t="s">
        <v>141</v>
      </c>
      <c r="AU301" s="216" t="s">
        <v>147</v>
      </c>
      <c r="AY301" s="18" t="s">
        <v>138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8" t="s">
        <v>147</v>
      </c>
      <c r="BK301" s="217">
        <f>ROUND(I301*H301,2)</f>
        <v>0</v>
      </c>
      <c r="BL301" s="18" t="s">
        <v>251</v>
      </c>
      <c r="BM301" s="216" t="s">
        <v>426</v>
      </c>
    </row>
    <row r="302" s="2" customFormat="1">
      <c r="A302" s="39"/>
      <c r="B302" s="40"/>
      <c r="C302" s="41"/>
      <c r="D302" s="218" t="s">
        <v>149</v>
      </c>
      <c r="E302" s="41"/>
      <c r="F302" s="219" t="s">
        <v>427</v>
      </c>
      <c r="G302" s="41"/>
      <c r="H302" s="41"/>
      <c r="I302" s="220"/>
      <c r="J302" s="41"/>
      <c r="K302" s="41"/>
      <c r="L302" s="45"/>
      <c r="M302" s="221"/>
      <c r="N302" s="222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149</v>
      </c>
      <c r="AU302" s="18" t="s">
        <v>147</v>
      </c>
    </row>
    <row r="303" s="2" customFormat="1" ht="24.15" customHeight="1">
      <c r="A303" s="39"/>
      <c r="B303" s="40"/>
      <c r="C303" s="205" t="s">
        <v>428</v>
      </c>
      <c r="D303" s="205" t="s">
        <v>141</v>
      </c>
      <c r="E303" s="206" t="s">
        <v>429</v>
      </c>
      <c r="F303" s="207" t="s">
        <v>430</v>
      </c>
      <c r="G303" s="208" t="s">
        <v>330</v>
      </c>
      <c r="H303" s="209">
        <v>0.22900000000000001</v>
      </c>
      <c r="I303" s="210"/>
      <c r="J303" s="211">
        <f>ROUND(I303*H303,2)</f>
        <v>0</v>
      </c>
      <c r="K303" s="207" t="s">
        <v>145</v>
      </c>
      <c r="L303" s="45"/>
      <c r="M303" s="212" t="s">
        <v>19</v>
      </c>
      <c r="N303" s="213" t="s">
        <v>43</v>
      </c>
      <c r="O303" s="85"/>
      <c r="P303" s="214">
        <f>O303*H303</f>
        <v>0</v>
      </c>
      <c r="Q303" s="214">
        <v>0</v>
      </c>
      <c r="R303" s="214">
        <f>Q303*H303</f>
        <v>0</v>
      </c>
      <c r="S303" s="214">
        <v>0</v>
      </c>
      <c r="T303" s="21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251</v>
      </c>
      <c r="AT303" s="216" t="s">
        <v>141</v>
      </c>
      <c r="AU303" s="216" t="s">
        <v>147</v>
      </c>
      <c r="AY303" s="18" t="s">
        <v>138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147</v>
      </c>
      <c r="BK303" s="217">
        <f>ROUND(I303*H303,2)</f>
        <v>0</v>
      </c>
      <c r="BL303" s="18" t="s">
        <v>251</v>
      </c>
      <c r="BM303" s="216" t="s">
        <v>431</v>
      </c>
    </row>
    <row r="304" s="2" customFormat="1">
      <c r="A304" s="39"/>
      <c r="B304" s="40"/>
      <c r="C304" s="41"/>
      <c r="D304" s="218" t="s">
        <v>149</v>
      </c>
      <c r="E304" s="41"/>
      <c r="F304" s="219" t="s">
        <v>432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149</v>
      </c>
      <c r="AU304" s="18" t="s">
        <v>147</v>
      </c>
    </row>
    <row r="305" s="2" customFormat="1" ht="33" customHeight="1">
      <c r="A305" s="39"/>
      <c r="B305" s="40"/>
      <c r="C305" s="205" t="s">
        <v>433</v>
      </c>
      <c r="D305" s="205" t="s">
        <v>141</v>
      </c>
      <c r="E305" s="206" t="s">
        <v>434</v>
      </c>
      <c r="F305" s="207" t="s">
        <v>435</v>
      </c>
      <c r="G305" s="208" t="s">
        <v>330</v>
      </c>
      <c r="H305" s="209">
        <v>4.5800000000000001</v>
      </c>
      <c r="I305" s="210"/>
      <c r="J305" s="211">
        <f>ROUND(I305*H305,2)</f>
        <v>0</v>
      </c>
      <c r="K305" s="207" t="s">
        <v>145</v>
      </c>
      <c r="L305" s="45"/>
      <c r="M305" s="212" t="s">
        <v>19</v>
      </c>
      <c r="N305" s="213" t="s">
        <v>43</v>
      </c>
      <c r="O305" s="85"/>
      <c r="P305" s="214">
        <f>O305*H305</f>
        <v>0</v>
      </c>
      <c r="Q305" s="214">
        <v>0</v>
      </c>
      <c r="R305" s="214">
        <f>Q305*H305</f>
        <v>0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251</v>
      </c>
      <c r="AT305" s="216" t="s">
        <v>141</v>
      </c>
      <c r="AU305" s="216" t="s">
        <v>147</v>
      </c>
      <c r="AY305" s="18" t="s">
        <v>138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147</v>
      </c>
      <c r="BK305" s="217">
        <f>ROUND(I305*H305,2)</f>
        <v>0</v>
      </c>
      <c r="BL305" s="18" t="s">
        <v>251</v>
      </c>
      <c r="BM305" s="216" t="s">
        <v>436</v>
      </c>
    </row>
    <row r="306" s="2" customFormat="1">
      <c r="A306" s="39"/>
      <c r="B306" s="40"/>
      <c r="C306" s="41"/>
      <c r="D306" s="218" t="s">
        <v>149</v>
      </c>
      <c r="E306" s="41"/>
      <c r="F306" s="219" t="s">
        <v>437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149</v>
      </c>
      <c r="AU306" s="18" t="s">
        <v>147</v>
      </c>
    </row>
    <row r="307" s="14" customFormat="1">
      <c r="A307" s="14"/>
      <c r="B307" s="234"/>
      <c r="C307" s="235"/>
      <c r="D307" s="225" t="s">
        <v>151</v>
      </c>
      <c r="E307" s="235"/>
      <c r="F307" s="237" t="s">
        <v>438</v>
      </c>
      <c r="G307" s="235"/>
      <c r="H307" s="238">
        <v>4.5800000000000001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4" t="s">
        <v>151</v>
      </c>
      <c r="AU307" s="244" t="s">
        <v>147</v>
      </c>
      <c r="AV307" s="14" t="s">
        <v>147</v>
      </c>
      <c r="AW307" s="14" t="s">
        <v>4</v>
      </c>
      <c r="AX307" s="14" t="s">
        <v>79</v>
      </c>
      <c r="AY307" s="244" t="s">
        <v>138</v>
      </c>
    </row>
    <row r="308" s="12" customFormat="1" ht="22.8" customHeight="1">
      <c r="A308" s="12"/>
      <c r="B308" s="189"/>
      <c r="C308" s="190"/>
      <c r="D308" s="191" t="s">
        <v>70</v>
      </c>
      <c r="E308" s="203" t="s">
        <v>439</v>
      </c>
      <c r="F308" s="203" t="s">
        <v>440</v>
      </c>
      <c r="G308" s="190"/>
      <c r="H308" s="190"/>
      <c r="I308" s="193"/>
      <c r="J308" s="204">
        <f>BK308</f>
        <v>0</v>
      </c>
      <c r="K308" s="190"/>
      <c r="L308" s="195"/>
      <c r="M308" s="196"/>
      <c r="N308" s="197"/>
      <c r="O308" s="197"/>
      <c r="P308" s="198">
        <f>SUM(P309:P315)</f>
        <v>0</v>
      </c>
      <c r="Q308" s="197"/>
      <c r="R308" s="198">
        <f>SUM(R309:R315)</f>
        <v>0.070000000000000007</v>
      </c>
      <c r="S308" s="197"/>
      <c r="T308" s="199">
        <f>SUM(T309:T315)</f>
        <v>0.0010499999999999999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0" t="s">
        <v>147</v>
      </c>
      <c r="AT308" s="201" t="s">
        <v>70</v>
      </c>
      <c r="AU308" s="201" t="s">
        <v>79</v>
      </c>
      <c r="AY308" s="200" t="s">
        <v>138</v>
      </c>
      <c r="BK308" s="202">
        <f>SUM(BK309:BK315)</f>
        <v>0</v>
      </c>
    </row>
    <row r="309" s="2" customFormat="1" ht="16.5" customHeight="1">
      <c r="A309" s="39"/>
      <c r="B309" s="40"/>
      <c r="C309" s="205" t="s">
        <v>441</v>
      </c>
      <c r="D309" s="205" t="s">
        <v>141</v>
      </c>
      <c r="E309" s="206" t="s">
        <v>442</v>
      </c>
      <c r="F309" s="207" t="s">
        <v>443</v>
      </c>
      <c r="G309" s="208" t="s">
        <v>226</v>
      </c>
      <c r="H309" s="209">
        <v>7</v>
      </c>
      <c r="I309" s="210"/>
      <c r="J309" s="211">
        <f>ROUND(I309*H309,2)</f>
        <v>0</v>
      </c>
      <c r="K309" s="207" t="s">
        <v>145</v>
      </c>
      <c r="L309" s="45"/>
      <c r="M309" s="212" t="s">
        <v>19</v>
      </c>
      <c r="N309" s="213" t="s">
        <v>43</v>
      </c>
      <c r="O309" s="85"/>
      <c r="P309" s="214">
        <f>O309*H309</f>
        <v>0</v>
      </c>
      <c r="Q309" s="214">
        <v>0</v>
      </c>
      <c r="R309" s="214">
        <f>Q309*H309</f>
        <v>0</v>
      </c>
      <c r="S309" s="214">
        <v>0.00014999999999999999</v>
      </c>
      <c r="T309" s="215">
        <f>S309*H309</f>
        <v>0.0010499999999999999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251</v>
      </c>
      <c r="AT309" s="216" t="s">
        <v>141</v>
      </c>
      <c r="AU309" s="216" t="s">
        <v>147</v>
      </c>
      <c r="AY309" s="18" t="s">
        <v>138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147</v>
      </c>
      <c r="BK309" s="217">
        <f>ROUND(I309*H309,2)</f>
        <v>0</v>
      </c>
      <c r="BL309" s="18" t="s">
        <v>251</v>
      </c>
      <c r="BM309" s="216" t="s">
        <v>444</v>
      </c>
    </row>
    <row r="310" s="2" customFormat="1">
      <c r="A310" s="39"/>
      <c r="B310" s="40"/>
      <c r="C310" s="41"/>
      <c r="D310" s="218" t="s">
        <v>149</v>
      </c>
      <c r="E310" s="41"/>
      <c r="F310" s="219" t="s">
        <v>445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149</v>
      </c>
      <c r="AU310" s="18" t="s">
        <v>147</v>
      </c>
    </row>
    <row r="311" s="13" customFormat="1">
      <c r="A311" s="13"/>
      <c r="B311" s="223"/>
      <c r="C311" s="224"/>
      <c r="D311" s="225" t="s">
        <v>151</v>
      </c>
      <c r="E311" s="226" t="s">
        <v>19</v>
      </c>
      <c r="F311" s="227" t="s">
        <v>446</v>
      </c>
      <c r="G311" s="224"/>
      <c r="H311" s="226" t="s">
        <v>19</v>
      </c>
      <c r="I311" s="228"/>
      <c r="J311" s="224"/>
      <c r="K311" s="224"/>
      <c r="L311" s="229"/>
      <c r="M311" s="230"/>
      <c r="N311" s="231"/>
      <c r="O311" s="231"/>
      <c r="P311" s="231"/>
      <c r="Q311" s="231"/>
      <c r="R311" s="231"/>
      <c r="S311" s="231"/>
      <c r="T311" s="23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3" t="s">
        <v>151</v>
      </c>
      <c r="AU311" s="233" t="s">
        <v>147</v>
      </c>
      <c r="AV311" s="13" t="s">
        <v>79</v>
      </c>
      <c r="AW311" s="13" t="s">
        <v>33</v>
      </c>
      <c r="AX311" s="13" t="s">
        <v>71</v>
      </c>
      <c r="AY311" s="233" t="s">
        <v>138</v>
      </c>
    </row>
    <row r="312" s="14" customFormat="1">
      <c r="A312" s="14"/>
      <c r="B312" s="234"/>
      <c r="C312" s="235"/>
      <c r="D312" s="225" t="s">
        <v>151</v>
      </c>
      <c r="E312" s="236" t="s">
        <v>19</v>
      </c>
      <c r="F312" s="237" t="s">
        <v>188</v>
      </c>
      <c r="G312" s="235"/>
      <c r="H312" s="238">
        <v>7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4" t="s">
        <v>151</v>
      </c>
      <c r="AU312" s="244" t="s">
        <v>147</v>
      </c>
      <c r="AV312" s="14" t="s">
        <v>147</v>
      </c>
      <c r="AW312" s="14" t="s">
        <v>33</v>
      </c>
      <c r="AX312" s="14" t="s">
        <v>79</v>
      </c>
      <c r="AY312" s="244" t="s">
        <v>138</v>
      </c>
    </row>
    <row r="313" s="2" customFormat="1" ht="24.15" customHeight="1">
      <c r="A313" s="39"/>
      <c r="B313" s="40"/>
      <c r="C313" s="205" t="s">
        <v>447</v>
      </c>
      <c r="D313" s="205" t="s">
        <v>141</v>
      </c>
      <c r="E313" s="206" t="s">
        <v>448</v>
      </c>
      <c r="F313" s="207" t="s">
        <v>449</v>
      </c>
      <c r="G313" s="208" t="s">
        <v>407</v>
      </c>
      <c r="H313" s="209">
        <v>7</v>
      </c>
      <c r="I313" s="210"/>
      <c r="J313" s="211">
        <f>ROUND(I313*H313,2)</f>
        <v>0</v>
      </c>
      <c r="K313" s="207" t="s">
        <v>408</v>
      </c>
      <c r="L313" s="45"/>
      <c r="M313" s="212" t="s">
        <v>19</v>
      </c>
      <c r="N313" s="213" t="s">
        <v>43</v>
      </c>
      <c r="O313" s="85"/>
      <c r="P313" s="214">
        <f>O313*H313</f>
        <v>0</v>
      </c>
      <c r="Q313" s="214">
        <v>0.01</v>
      </c>
      <c r="R313" s="214">
        <f>Q313*H313</f>
        <v>0.070000000000000007</v>
      </c>
      <c r="S313" s="214">
        <v>0</v>
      </c>
      <c r="T313" s="21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251</v>
      </c>
      <c r="AT313" s="216" t="s">
        <v>141</v>
      </c>
      <c r="AU313" s="216" t="s">
        <v>147</v>
      </c>
      <c r="AY313" s="18" t="s">
        <v>138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147</v>
      </c>
      <c r="BK313" s="217">
        <f>ROUND(I313*H313,2)</f>
        <v>0</v>
      </c>
      <c r="BL313" s="18" t="s">
        <v>251</v>
      </c>
      <c r="BM313" s="216" t="s">
        <v>450</v>
      </c>
    </row>
    <row r="314" s="13" customFormat="1">
      <c r="A314" s="13"/>
      <c r="B314" s="223"/>
      <c r="C314" s="224"/>
      <c r="D314" s="225" t="s">
        <v>151</v>
      </c>
      <c r="E314" s="226" t="s">
        <v>19</v>
      </c>
      <c r="F314" s="227" t="s">
        <v>446</v>
      </c>
      <c r="G314" s="224"/>
      <c r="H314" s="226" t="s">
        <v>19</v>
      </c>
      <c r="I314" s="228"/>
      <c r="J314" s="224"/>
      <c r="K314" s="224"/>
      <c r="L314" s="229"/>
      <c r="M314" s="230"/>
      <c r="N314" s="231"/>
      <c r="O314" s="231"/>
      <c r="P314" s="231"/>
      <c r="Q314" s="231"/>
      <c r="R314" s="231"/>
      <c r="S314" s="231"/>
      <c r="T314" s="23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3" t="s">
        <v>151</v>
      </c>
      <c r="AU314" s="233" t="s">
        <v>147</v>
      </c>
      <c r="AV314" s="13" t="s">
        <v>79</v>
      </c>
      <c r="AW314" s="13" t="s">
        <v>33</v>
      </c>
      <c r="AX314" s="13" t="s">
        <v>71</v>
      </c>
      <c r="AY314" s="233" t="s">
        <v>138</v>
      </c>
    </row>
    <row r="315" s="14" customFormat="1">
      <c r="A315" s="14"/>
      <c r="B315" s="234"/>
      <c r="C315" s="235"/>
      <c r="D315" s="225" t="s">
        <v>151</v>
      </c>
      <c r="E315" s="236" t="s">
        <v>19</v>
      </c>
      <c r="F315" s="237" t="s">
        <v>188</v>
      </c>
      <c r="G315" s="235"/>
      <c r="H315" s="238">
        <v>7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4" t="s">
        <v>151</v>
      </c>
      <c r="AU315" s="244" t="s">
        <v>147</v>
      </c>
      <c r="AV315" s="14" t="s">
        <v>147</v>
      </c>
      <c r="AW315" s="14" t="s">
        <v>33</v>
      </c>
      <c r="AX315" s="14" t="s">
        <v>79</v>
      </c>
      <c r="AY315" s="244" t="s">
        <v>138</v>
      </c>
    </row>
    <row r="316" s="12" customFormat="1" ht="22.8" customHeight="1">
      <c r="A316" s="12"/>
      <c r="B316" s="189"/>
      <c r="C316" s="190"/>
      <c r="D316" s="191" t="s">
        <v>70</v>
      </c>
      <c r="E316" s="203" t="s">
        <v>451</v>
      </c>
      <c r="F316" s="203" t="s">
        <v>452</v>
      </c>
      <c r="G316" s="190"/>
      <c r="H316" s="190"/>
      <c r="I316" s="193"/>
      <c r="J316" s="204">
        <f>BK316</f>
        <v>0</v>
      </c>
      <c r="K316" s="190"/>
      <c r="L316" s="195"/>
      <c r="M316" s="196"/>
      <c r="N316" s="197"/>
      <c r="O316" s="197"/>
      <c r="P316" s="198">
        <f>SUM(P317:P343)</f>
        <v>0</v>
      </c>
      <c r="Q316" s="197"/>
      <c r="R316" s="198">
        <f>SUM(R317:R343)</f>
        <v>2.6720000000000002</v>
      </c>
      <c r="S316" s="197"/>
      <c r="T316" s="199">
        <f>SUM(T317:T343)</f>
        <v>0.16800000000000001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0" t="s">
        <v>147</v>
      </c>
      <c r="AT316" s="201" t="s">
        <v>70</v>
      </c>
      <c r="AU316" s="201" t="s">
        <v>79</v>
      </c>
      <c r="AY316" s="200" t="s">
        <v>138</v>
      </c>
      <c r="BK316" s="202">
        <f>SUM(BK317:BK343)</f>
        <v>0</v>
      </c>
    </row>
    <row r="317" s="2" customFormat="1" ht="24.15" customHeight="1">
      <c r="A317" s="39"/>
      <c r="B317" s="40"/>
      <c r="C317" s="205" t="s">
        <v>453</v>
      </c>
      <c r="D317" s="205" t="s">
        <v>141</v>
      </c>
      <c r="E317" s="206" t="s">
        <v>454</v>
      </c>
      <c r="F317" s="207" t="s">
        <v>455</v>
      </c>
      <c r="G317" s="208" t="s">
        <v>226</v>
      </c>
      <c r="H317" s="209">
        <v>7</v>
      </c>
      <c r="I317" s="210"/>
      <c r="J317" s="211">
        <f>ROUND(I317*H317,2)</f>
        <v>0</v>
      </c>
      <c r="K317" s="207" t="s">
        <v>145</v>
      </c>
      <c r="L317" s="45"/>
      <c r="M317" s="212" t="s">
        <v>19</v>
      </c>
      <c r="N317" s="213" t="s">
        <v>43</v>
      </c>
      <c r="O317" s="85"/>
      <c r="P317" s="214">
        <f>O317*H317</f>
        <v>0</v>
      </c>
      <c r="Q317" s="214">
        <v>0</v>
      </c>
      <c r="R317" s="214">
        <f>Q317*H317</f>
        <v>0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251</v>
      </c>
      <c r="AT317" s="216" t="s">
        <v>141</v>
      </c>
      <c r="AU317" s="216" t="s">
        <v>147</v>
      </c>
      <c r="AY317" s="18" t="s">
        <v>138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147</v>
      </c>
      <c r="BK317" s="217">
        <f>ROUND(I317*H317,2)</f>
        <v>0</v>
      </c>
      <c r="BL317" s="18" t="s">
        <v>251</v>
      </c>
      <c r="BM317" s="216" t="s">
        <v>456</v>
      </c>
    </row>
    <row r="318" s="2" customFormat="1">
      <c r="A318" s="39"/>
      <c r="B318" s="40"/>
      <c r="C318" s="41"/>
      <c r="D318" s="218" t="s">
        <v>149</v>
      </c>
      <c r="E318" s="41"/>
      <c r="F318" s="219" t="s">
        <v>457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149</v>
      </c>
      <c r="AU318" s="18" t="s">
        <v>147</v>
      </c>
    </row>
    <row r="319" s="13" customFormat="1">
      <c r="A319" s="13"/>
      <c r="B319" s="223"/>
      <c r="C319" s="224"/>
      <c r="D319" s="225" t="s">
        <v>151</v>
      </c>
      <c r="E319" s="226" t="s">
        <v>19</v>
      </c>
      <c r="F319" s="227" t="s">
        <v>458</v>
      </c>
      <c r="G319" s="224"/>
      <c r="H319" s="226" t="s">
        <v>19</v>
      </c>
      <c r="I319" s="228"/>
      <c r="J319" s="224"/>
      <c r="K319" s="224"/>
      <c r="L319" s="229"/>
      <c r="M319" s="230"/>
      <c r="N319" s="231"/>
      <c r="O319" s="231"/>
      <c r="P319" s="231"/>
      <c r="Q319" s="231"/>
      <c r="R319" s="231"/>
      <c r="S319" s="231"/>
      <c r="T319" s="23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3" t="s">
        <v>151</v>
      </c>
      <c r="AU319" s="233" t="s">
        <v>147</v>
      </c>
      <c r="AV319" s="13" t="s">
        <v>79</v>
      </c>
      <c r="AW319" s="13" t="s">
        <v>33</v>
      </c>
      <c r="AX319" s="13" t="s">
        <v>71</v>
      </c>
      <c r="AY319" s="233" t="s">
        <v>138</v>
      </c>
    </row>
    <row r="320" s="14" customFormat="1">
      <c r="A320" s="14"/>
      <c r="B320" s="234"/>
      <c r="C320" s="235"/>
      <c r="D320" s="225" t="s">
        <v>151</v>
      </c>
      <c r="E320" s="236" t="s">
        <v>19</v>
      </c>
      <c r="F320" s="237" t="s">
        <v>188</v>
      </c>
      <c r="G320" s="235"/>
      <c r="H320" s="238">
        <v>7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4" t="s">
        <v>151</v>
      </c>
      <c r="AU320" s="244" t="s">
        <v>147</v>
      </c>
      <c r="AV320" s="14" t="s">
        <v>147</v>
      </c>
      <c r="AW320" s="14" t="s">
        <v>33</v>
      </c>
      <c r="AX320" s="14" t="s">
        <v>79</v>
      </c>
      <c r="AY320" s="244" t="s">
        <v>138</v>
      </c>
    </row>
    <row r="321" s="2" customFormat="1" ht="16.5" customHeight="1">
      <c r="A321" s="39"/>
      <c r="B321" s="40"/>
      <c r="C321" s="256" t="s">
        <v>459</v>
      </c>
      <c r="D321" s="256" t="s">
        <v>258</v>
      </c>
      <c r="E321" s="257" t="s">
        <v>460</v>
      </c>
      <c r="F321" s="258" t="s">
        <v>461</v>
      </c>
      <c r="G321" s="259" t="s">
        <v>226</v>
      </c>
      <c r="H321" s="260">
        <v>7</v>
      </c>
      <c r="I321" s="261"/>
      <c r="J321" s="262">
        <f>ROUND(I321*H321,2)</f>
        <v>0</v>
      </c>
      <c r="K321" s="258" t="s">
        <v>145</v>
      </c>
      <c r="L321" s="263"/>
      <c r="M321" s="264" t="s">
        <v>19</v>
      </c>
      <c r="N321" s="265" t="s">
        <v>43</v>
      </c>
      <c r="O321" s="85"/>
      <c r="P321" s="214">
        <f>O321*H321</f>
        <v>0</v>
      </c>
      <c r="Q321" s="214">
        <v>0.016</v>
      </c>
      <c r="R321" s="214">
        <f>Q321*H321</f>
        <v>0.112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351</v>
      </c>
      <c r="AT321" s="216" t="s">
        <v>258</v>
      </c>
      <c r="AU321" s="216" t="s">
        <v>147</v>
      </c>
      <c r="AY321" s="18" t="s">
        <v>138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147</v>
      </c>
      <c r="BK321" s="217">
        <f>ROUND(I321*H321,2)</f>
        <v>0</v>
      </c>
      <c r="BL321" s="18" t="s">
        <v>251</v>
      </c>
      <c r="BM321" s="216" t="s">
        <v>462</v>
      </c>
    </row>
    <row r="322" s="2" customFormat="1" ht="24.15" customHeight="1">
      <c r="A322" s="39"/>
      <c r="B322" s="40"/>
      <c r="C322" s="205" t="s">
        <v>463</v>
      </c>
      <c r="D322" s="205" t="s">
        <v>141</v>
      </c>
      <c r="E322" s="206" t="s">
        <v>464</v>
      </c>
      <c r="F322" s="207" t="s">
        <v>465</v>
      </c>
      <c r="G322" s="208" t="s">
        <v>226</v>
      </c>
      <c r="H322" s="209">
        <v>7</v>
      </c>
      <c r="I322" s="210"/>
      <c r="J322" s="211">
        <f>ROUND(I322*H322,2)</f>
        <v>0</v>
      </c>
      <c r="K322" s="207" t="s">
        <v>145</v>
      </c>
      <c r="L322" s="45"/>
      <c r="M322" s="212" t="s">
        <v>19</v>
      </c>
      <c r="N322" s="213" t="s">
        <v>43</v>
      </c>
      <c r="O322" s="85"/>
      <c r="P322" s="214">
        <f>O322*H322</f>
        <v>0</v>
      </c>
      <c r="Q322" s="214">
        <v>0</v>
      </c>
      <c r="R322" s="214">
        <f>Q322*H322</f>
        <v>0</v>
      </c>
      <c r="S322" s="214">
        <v>0.024</v>
      </c>
      <c r="T322" s="215">
        <f>S322*H322</f>
        <v>0.16800000000000001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251</v>
      </c>
      <c r="AT322" s="216" t="s">
        <v>141</v>
      </c>
      <c r="AU322" s="216" t="s">
        <v>147</v>
      </c>
      <c r="AY322" s="18" t="s">
        <v>138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147</v>
      </c>
      <c r="BK322" s="217">
        <f>ROUND(I322*H322,2)</f>
        <v>0</v>
      </c>
      <c r="BL322" s="18" t="s">
        <v>251</v>
      </c>
      <c r="BM322" s="216" t="s">
        <v>466</v>
      </c>
    </row>
    <row r="323" s="2" customFormat="1">
      <c r="A323" s="39"/>
      <c r="B323" s="40"/>
      <c r="C323" s="41"/>
      <c r="D323" s="218" t="s">
        <v>149</v>
      </c>
      <c r="E323" s="41"/>
      <c r="F323" s="219" t="s">
        <v>467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149</v>
      </c>
      <c r="AU323" s="18" t="s">
        <v>147</v>
      </c>
    </row>
    <row r="324" s="13" customFormat="1">
      <c r="A324" s="13"/>
      <c r="B324" s="223"/>
      <c r="C324" s="224"/>
      <c r="D324" s="225" t="s">
        <v>151</v>
      </c>
      <c r="E324" s="226" t="s">
        <v>19</v>
      </c>
      <c r="F324" s="227" t="s">
        <v>458</v>
      </c>
      <c r="G324" s="224"/>
      <c r="H324" s="226" t="s">
        <v>19</v>
      </c>
      <c r="I324" s="228"/>
      <c r="J324" s="224"/>
      <c r="K324" s="224"/>
      <c r="L324" s="229"/>
      <c r="M324" s="230"/>
      <c r="N324" s="231"/>
      <c r="O324" s="231"/>
      <c r="P324" s="231"/>
      <c r="Q324" s="231"/>
      <c r="R324" s="231"/>
      <c r="S324" s="231"/>
      <c r="T324" s="23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3" t="s">
        <v>151</v>
      </c>
      <c r="AU324" s="233" t="s">
        <v>147</v>
      </c>
      <c r="AV324" s="13" t="s">
        <v>79</v>
      </c>
      <c r="AW324" s="13" t="s">
        <v>33</v>
      </c>
      <c r="AX324" s="13" t="s">
        <v>71</v>
      </c>
      <c r="AY324" s="233" t="s">
        <v>138</v>
      </c>
    </row>
    <row r="325" s="14" customFormat="1">
      <c r="A325" s="14"/>
      <c r="B325" s="234"/>
      <c r="C325" s="235"/>
      <c r="D325" s="225" t="s">
        <v>151</v>
      </c>
      <c r="E325" s="236" t="s">
        <v>19</v>
      </c>
      <c r="F325" s="237" t="s">
        <v>188</v>
      </c>
      <c r="G325" s="235"/>
      <c r="H325" s="238">
        <v>7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4" t="s">
        <v>151</v>
      </c>
      <c r="AU325" s="244" t="s">
        <v>147</v>
      </c>
      <c r="AV325" s="14" t="s">
        <v>147</v>
      </c>
      <c r="AW325" s="14" t="s">
        <v>33</v>
      </c>
      <c r="AX325" s="14" t="s">
        <v>79</v>
      </c>
      <c r="AY325" s="244" t="s">
        <v>138</v>
      </c>
    </row>
    <row r="326" s="2" customFormat="1" ht="37.8" customHeight="1">
      <c r="A326" s="39"/>
      <c r="B326" s="40"/>
      <c r="C326" s="205" t="s">
        <v>468</v>
      </c>
      <c r="D326" s="205" t="s">
        <v>141</v>
      </c>
      <c r="E326" s="206" t="s">
        <v>469</v>
      </c>
      <c r="F326" s="207" t="s">
        <v>470</v>
      </c>
      <c r="G326" s="208" t="s">
        <v>407</v>
      </c>
      <c r="H326" s="209">
        <v>8</v>
      </c>
      <c r="I326" s="210"/>
      <c r="J326" s="211">
        <f>ROUND(I326*H326,2)</f>
        <v>0</v>
      </c>
      <c r="K326" s="207" t="s">
        <v>408</v>
      </c>
      <c r="L326" s="45"/>
      <c r="M326" s="212" t="s">
        <v>19</v>
      </c>
      <c r="N326" s="213" t="s">
        <v>43</v>
      </c>
      <c r="O326" s="85"/>
      <c r="P326" s="214">
        <f>O326*H326</f>
        <v>0</v>
      </c>
      <c r="Q326" s="214">
        <v>0.25</v>
      </c>
      <c r="R326" s="214">
        <f>Q326*H326</f>
        <v>2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251</v>
      </c>
      <c r="AT326" s="216" t="s">
        <v>141</v>
      </c>
      <c r="AU326" s="216" t="s">
        <v>147</v>
      </c>
      <c r="AY326" s="18" t="s">
        <v>138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147</v>
      </c>
      <c r="BK326" s="217">
        <f>ROUND(I326*H326,2)</f>
        <v>0</v>
      </c>
      <c r="BL326" s="18" t="s">
        <v>251</v>
      </c>
      <c r="BM326" s="216" t="s">
        <v>471</v>
      </c>
    </row>
    <row r="327" s="13" customFormat="1">
      <c r="A327" s="13"/>
      <c r="B327" s="223"/>
      <c r="C327" s="224"/>
      <c r="D327" s="225" t="s">
        <v>151</v>
      </c>
      <c r="E327" s="226" t="s">
        <v>19</v>
      </c>
      <c r="F327" s="227" t="s">
        <v>472</v>
      </c>
      <c r="G327" s="224"/>
      <c r="H327" s="226" t="s">
        <v>19</v>
      </c>
      <c r="I327" s="228"/>
      <c r="J327" s="224"/>
      <c r="K327" s="224"/>
      <c r="L327" s="229"/>
      <c r="M327" s="230"/>
      <c r="N327" s="231"/>
      <c r="O327" s="231"/>
      <c r="P327" s="231"/>
      <c r="Q327" s="231"/>
      <c r="R327" s="231"/>
      <c r="S327" s="231"/>
      <c r="T327" s="23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3" t="s">
        <v>151</v>
      </c>
      <c r="AU327" s="233" t="s">
        <v>147</v>
      </c>
      <c r="AV327" s="13" t="s">
        <v>79</v>
      </c>
      <c r="AW327" s="13" t="s">
        <v>33</v>
      </c>
      <c r="AX327" s="13" t="s">
        <v>71</v>
      </c>
      <c r="AY327" s="233" t="s">
        <v>138</v>
      </c>
    </row>
    <row r="328" s="14" customFormat="1">
      <c r="A328" s="14"/>
      <c r="B328" s="234"/>
      <c r="C328" s="235"/>
      <c r="D328" s="225" t="s">
        <v>151</v>
      </c>
      <c r="E328" s="236" t="s">
        <v>19</v>
      </c>
      <c r="F328" s="237" t="s">
        <v>195</v>
      </c>
      <c r="G328" s="235"/>
      <c r="H328" s="238">
        <v>8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4" t="s">
        <v>151</v>
      </c>
      <c r="AU328" s="244" t="s">
        <v>147</v>
      </c>
      <c r="AV328" s="14" t="s">
        <v>147</v>
      </c>
      <c r="AW328" s="14" t="s">
        <v>33</v>
      </c>
      <c r="AX328" s="14" t="s">
        <v>79</v>
      </c>
      <c r="AY328" s="244" t="s">
        <v>138</v>
      </c>
    </row>
    <row r="329" s="2" customFormat="1" ht="24.15" customHeight="1">
      <c r="A329" s="39"/>
      <c r="B329" s="40"/>
      <c r="C329" s="205" t="s">
        <v>473</v>
      </c>
      <c r="D329" s="205" t="s">
        <v>141</v>
      </c>
      <c r="E329" s="206" t="s">
        <v>474</v>
      </c>
      <c r="F329" s="207" t="s">
        <v>475</v>
      </c>
      <c r="G329" s="208" t="s">
        <v>407</v>
      </c>
      <c r="H329" s="209">
        <v>8</v>
      </c>
      <c r="I329" s="210"/>
      <c r="J329" s="211">
        <f>ROUND(I329*H329,2)</f>
        <v>0</v>
      </c>
      <c r="K329" s="207" t="s">
        <v>408</v>
      </c>
      <c r="L329" s="45"/>
      <c r="M329" s="212" t="s">
        <v>19</v>
      </c>
      <c r="N329" s="213" t="s">
        <v>43</v>
      </c>
      <c r="O329" s="85"/>
      <c r="P329" s="214">
        <f>O329*H329</f>
        <v>0</v>
      </c>
      <c r="Q329" s="214">
        <v>0.050000000000000003</v>
      </c>
      <c r="R329" s="214">
        <f>Q329*H329</f>
        <v>0.40000000000000002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251</v>
      </c>
      <c r="AT329" s="216" t="s">
        <v>141</v>
      </c>
      <c r="AU329" s="216" t="s">
        <v>147</v>
      </c>
      <c r="AY329" s="18" t="s">
        <v>138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147</v>
      </c>
      <c r="BK329" s="217">
        <f>ROUND(I329*H329,2)</f>
        <v>0</v>
      </c>
      <c r="BL329" s="18" t="s">
        <v>251</v>
      </c>
      <c r="BM329" s="216" t="s">
        <v>476</v>
      </c>
    </row>
    <row r="330" s="13" customFormat="1">
      <c r="A330" s="13"/>
      <c r="B330" s="223"/>
      <c r="C330" s="224"/>
      <c r="D330" s="225" t="s">
        <v>151</v>
      </c>
      <c r="E330" s="226" t="s">
        <v>19</v>
      </c>
      <c r="F330" s="227" t="s">
        <v>477</v>
      </c>
      <c r="G330" s="224"/>
      <c r="H330" s="226" t="s">
        <v>19</v>
      </c>
      <c r="I330" s="228"/>
      <c r="J330" s="224"/>
      <c r="K330" s="224"/>
      <c r="L330" s="229"/>
      <c r="M330" s="230"/>
      <c r="N330" s="231"/>
      <c r="O330" s="231"/>
      <c r="P330" s="231"/>
      <c r="Q330" s="231"/>
      <c r="R330" s="231"/>
      <c r="S330" s="231"/>
      <c r="T330" s="23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3" t="s">
        <v>151</v>
      </c>
      <c r="AU330" s="233" t="s">
        <v>147</v>
      </c>
      <c r="AV330" s="13" t="s">
        <v>79</v>
      </c>
      <c r="AW330" s="13" t="s">
        <v>33</v>
      </c>
      <c r="AX330" s="13" t="s">
        <v>71</v>
      </c>
      <c r="AY330" s="233" t="s">
        <v>138</v>
      </c>
    </row>
    <row r="331" s="14" customFormat="1">
      <c r="A331" s="14"/>
      <c r="B331" s="234"/>
      <c r="C331" s="235"/>
      <c r="D331" s="225" t="s">
        <v>151</v>
      </c>
      <c r="E331" s="236" t="s">
        <v>19</v>
      </c>
      <c r="F331" s="237" t="s">
        <v>195</v>
      </c>
      <c r="G331" s="235"/>
      <c r="H331" s="238">
        <v>8</v>
      </c>
      <c r="I331" s="239"/>
      <c r="J331" s="235"/>
      <c r="K331" s="235"/>
      <c r="L331" s="240"/>
      <c r="M331" s="241"/>
      <c r="N331" s="242"/>
      <c r="O331" s="242"/>
      <c r="P331" s="242"/>
      <c r="Q331" s="242"/>
      <c r="R331" s="242"/>
      <c r="S331" s="242"/>
      <c r="T331" s="24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4" t="s">
        <v>151</v>
      </c>
      <c r="AU331" s="244" t="s">
        <v>147</v>
      </c>
      <c r="AV331" s="14" t="s">
        <v>147</v>
      </c>
      <c r="AW331" s="14" t="s">
        <v>33</v>
      </c>
      <c r="AX331" s="14" t="s">
        <v>79</v>
      </c>
      <c r="AY331" s="244" t="s">
        <v>138</v>
      </c>
    </row>
    <row r="332" s="2" customFormat="1" ht="24.15" customHeight="1">
      <c r="A332" s="39"/>
      <c r="B332" s="40"/>
      <c r="C332" s="205" t="s">
        <v>478</v>
      </c>
      <c r="D332" s="205" t="s">
        <v>141</v>
      </c>
      <c r="E332" s="206" t="s">
        <v>479</v>
      </c>
      <c r="F332" s="207" t="s">
        <v>480</v>
      </c>
      <c r="G332" s="208" t="s">
        <v>407</v>
      </c>
      <c r="H332" s="209">
        <v>8</v>
      </c>
      <c r="I332" s="210"/>
      <c r="J332" s="211">
        <f>ROUND(I332*H332,2)</f>
        <v>0</v>
      </c>
      <c r="K332" s="207" t="s">
        <v>408</v>
      </c>
      <c r="L332" s="45"/>
      <c r="M332" s="212" t="s">
        <v>19</v>
      </c>
      <c r="N332" s="213" t="s">
        <v>43</v>
      </c>
      <c r="O332" s="85"/>
      <c r="P332" s="214">
        <f>O332*H332</f>
        <v>0</v>
      </c>
      <c r="Q332" s="214">
        <v>0.02</v>
      </c>
      <c r="R332" s="214">
        <f>Q332*H332</f>
        <v>0.16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251</v>
      </c>
      <c r="AT332" s="216" t="s">
        <v>141</v>
      </c>
      <c r="AU332" s="216" t="s">
        <v>147</v>
      </c>
      <c r="AY332" s="18" t="s">
        <v>138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147</v>
      </c>
      <c r="BK332" s="217">
        <f>ROUND(I332*H332,2)</f>
        <v>0</v>
      </c>
      <c r="BL332" s="18" t="s">
        <v>251</v>
      </c>
      <c r="BM332" s="216" t="s">
        <v>481</v>
      </c>
    </row>
    <row r="333" s="13" customFormat="1">
      <c r="A333" s="13"/>
      <c r="B333" s="223"/>
      <c r="C333" s="224"/>
      <c r="D333" s="225" t="s">
        <v>151</v>
      </c>
      <c r="E333" s="226" t="s">
        <v>19</v>
      </c>
      <c r="F333" s="227" t="s">
        <v>482</v>
      </c>
      <c r="G333" s="224"/>
      <c r="H333" s="226" t="s">
        <v>19</v>
      </c>
      <c r="I333" s="228"/>
      <c r="J333" s="224"/>
      <c r="K333" s="224"/>
      <c r="L333" s="229"/>
      <c r="M333" s="230"/>
      <c r="N333" s="231"/>
      <c r="O333" s="231"/>
      <c r="P333" s="231"/>
      <c r="Q333" s="231"/>
      <c r="R333" s="231"/>
      <c r="S333" s="231"/>
      <c r="T333" s="23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3" t="s">
        <v>151</v>
      </c>
      <c r="AU333" s="233" t="s">
        <v>147</v>
      </c>
      <c r="AV333" s="13" t="s">
        <v>79</v>
      </c>
      <c r="AW333" s="13" t="s">
        <v>33</v>
      </c>
      <c r="AX333" s="13" t="s">
        <v>71</v>
      </c>
      <c r="AY333" s="233" t="s">
        <v>138</v>
      </c>
    </row>
    <row r="334" s="14" customFormat="1">
      <c r="A334" s="14"/>
      <c r="B334" s="234"/>
      <c r="C334" s="235"/>
      <c r="D334" s="225" t="s">
        <v>151</v>
      </c>
      <c r="E334" s="236" t="s">
        <v>19</v>
      </c>
      <c r="F334" s="237" t="s">
        <v>195</v>
      </c>
      <c r="G334" s="235"/>
      <c r="H334" s="238">
        <v>8</v>
      </c>
      <c r="I334" s="239"/>
      <c r="J334" s="235"/>
      <c r="K334" s="235"/>
      <c r="L334" s="240"/>
      <c r="M334" s="241"/>
      <c r="N334" s="242"/>
      <c r="O334" s="242"/>
      <c r="P334" s="242"/>
      <c r="Q334" s="242"/>
      <c r="R334" s="242"/>
      <c r="S334" s="242"/>
      <c r="T334" s="24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4" t="s">
        <v>151</v>
      </c>
      <c r="AU334" s="244" t="s">
        <v>147</v>
      </c>
      <c r="AV334" s="14" t="s">
        <v>147</v>
      </c>
      <c r="AW334" s="14" t="s">
        <v>33</v>
      </c>
      <c r="AX334" s="14" t="s">
        <v>79</v>
      </c>
      <c r="AY334" s="244" t="s">
        <v>138</v>
      </c>
    </row>
    <row r="335" s="2" customFormat="1" ht="24.15" customHeight="1">
      <c r="A335" s="39"/>
      <c r="B335" s="40"/>
      <c r="C335" s="205" t="s">
        <v>483</v>
      </c>
      <c r="D335" s="205" t="s">
        <v>141</v>
      </c>
      <c r="E335" s="206" t="s">
        <v>484</v>
      </c>
      <c r="F335" s="207" t="s">
        <v>485</v>
      </c>
      <c r="G335" s="208" t="s">
        <v>330</v>
      </c>
      <c r="H335" s="209">
        <v>2.6720000000000002</v>
      </c>
      <c r="I335" s="210"/>
      <c r="J335" s="211">
        <f>ROUND(I335*H335,2)</f>
        <v>0</v>
      </c>
      <c r="K335" s="207" t="s">
        <v>145</v>
      </c>
      <c r="L335" s="45"/>
      <c r="M335" s="212" t="s">
        <v>19</v>
      </c>
      <c r="N335" s="213" t="s">
        <v>43</v>
      </c>
      <c r="O335" s="85"/>
      <c r="P335" s="214">
        <f>O335*H335</f>
        <v>0</v>
      </c>
      <c r="Q335" s="214">
        <v>0</v>
      </c>
      <c r="R335" s="214">
        <f>Q335*H335</f>
        <v>0</v>
      </c>
      <c r="S335" s="214">
        <v>0</v>
      </c>
      <c r="T335" s="21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6" t="s">
        <v>251</v>
      </c>
      <c r="AT335" s="216" t="s">
        <v>141</v>
      </c>
      <c r="AU335" s="216" t="s">
        <v>147</v>
      </c>
      <c r="AY335" s="18" t="s">
        <v>138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8" t="s">
        <v>147</v>
      </c>
      <c r="BK335" s="217">
        <f>ROUND(I335*H335,2)</f>
        <v>0</v>
      </c>
      <c r="BL335" s="18" t="s">
        <v>251</v>
      </c>
      <c r="BM335" s="216" t="s">
        <v>486</v>
      </c>
    </row>
    <row r="336" s="2" customFormat="1">
      <c r="A336" s="39"/>
      <c r="B336" s="40"/>
      <c r="C336" s="41"/>
      <c r="D336" s="218" t="s">
        <v>149</v>
      </c>
      <c r="E336" s="41"/>
      <c r="F336" s="219" t="s">
        <v>487</v>
      </c>
      <c r="G336" s="41"/>
      <c r="H336" s="41"/>
      <c r="I336" s="220"/>
      <c r="J336" s="41"/>
      <c r="K336" s="41"/>
      <c r="L336" s="45"/>
      <c r="M336" s="221"/>
      <c r="N336" s="222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149</v>
      </c>
      <c r="AU336" s="18" t="s">
        <v>147</v>
      </c>
    </row>
    <row r="337" s="2" customFormat="1" ht="24.15" customHeight="1">
      <c r="A337" s="39"/>
      <c r="B337" s="40"/>
      <c r="C337" s="205" t="s">
        <v>488</v>
      </c>
      <c r="D337" s="205" t="s">
        <v>141</v>
      </c>
      <c r="E337" s="206" t="s">
        <v>489</v>
      </c>
      <c r="F337" s="207" t="s">
        <v>490</v>
      </c>
      <c r="G337" s="208" t="s">
        <v>330</v>
      </c>
      <c r="H337" s="209">
        <v>2.6720000000000002</v>
      </c>
      <c r="I337" s="210"/>
      <c r="J337" s="211">
        <f>ROUND(I337*H337,2)</f>
        <v>0</v>
      </c>
      <c r="K337" s="207" t="s">
        <v>145</v>
      </c>
      <c r="L337" s="45"/>
      <c r="M337" s="212" t="s">
        <v>19</v>
      </c>
      <c r="N337" s="213" t="s">
        <v>43</v>
      </c>
      <c r="O337" s="85"/>
      <c r="P337" s="214">
        <f>O337*H337</f>
        <v>0</v>
      </c>
      <c r="Q337" s="214">
        <v>0</v>
      </c>
      <c r="R337" s="214">
        <f>Q337*H337</f>
        <v>0</v>
      </c>
      <c r="S337" s="214">
        <v>0</v>
      </c>
      <c r="T337" s="21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6" t="s">
        <v>251</v>
      </c>
      <c r="AT337" s="216" t="s">
        <v>141</v>
      </c>
      <c r="AU337" s="216" t="s">
        <v>147</v>
      </c>
      <c r="AY337" s="18" t="s">
        <v>138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147</v>
      </c>
      <c r="BK337" s="217">
        <f>ROUND(I337*H337,2)</f>
        <v>0</v>
      </c>
      <c r="BL337" s="18" t="s">
        <v>251</v>
      </c>
      <c r="BM337" s="216" t="s">
        <v>491</v>
      </c>
    </row>
    <row r="338" s="2" customFormat="1">
      <c r="A338" s="39"/>
      <c r="B338" s="40"/>
      <c r="C338" s="41"/>
      <c r="D338" s="218" t="s">
        <v>149</v>
      </c>
      <c r="E338" s="41"/>
      <c r="F338" s="219" t="s">
        <v>492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149</v>
      </c>
      <c r="AU338" s="18" t="s">
        <v>147</v>
      </c>
    </row>
    <row r="339" s="2" customFormat="1" ht="24.15" customHeight="1">
      <c r="A339" s="39"/>
      <c r="B339" s="40"/>
      <c r="C339" s="205" t="s">
        <v>493</v>
      </c>
      <c r="D339" s="205" t="s">
        <v>141</v>
      </c>
      <c r="E339" s="206" t="s">
        <v>494</v>
      </c>
      <c r="F339" s="207" t="s">
        <v>495</v>
      </c>
      <c r="G339" s="208" t="s">
        <v>330</v>
      </c>
      <c r="H339" s="209">
        <v>2.6720000000000002</v>
      </c>
      <c r="I339" s="210"/>
      <c r="J339" s="211">
        <f>ROUND(I339*H339,2)</f>
        <v>0</v>
      </c>
      <c r="K339" s="207" t="s">
        <v>145</v>
      </c>
      <c r="L339" s="45"/>
      <c r="M339" s="212" t="s">
        <v>19</v>
      </c>
      <c r="N339" s="213" t="s">
        <v>43</v>
      </c>
      <c r="O339" s="85"/>
      <c r="P339" s="214">
        <f>O339*H339</f>
        <v>0</v>
      </c>
      <c r="Q339" s="214">
        <v>0</v>
      </c>
      <c r="R339" s="214">
        <f>Q339*H339</f>
        <v>0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251</v>
      </c>
      <c r="AT339" s="216" t="s">
        <v>141</v>
      </c>
      <c r="AU339" s="216" t="s">
        <v>147</v>
      </c>
      <c r="AY339" s="18" t="s">
        <v>138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147</v>
      </c>
      <c r="BK339" s="217">
        <f>ROUND(I339*H339,2)</f>
        <v>0</v>
      </c>
      <c r="BL339" s="18" t="s">
        <v>251</v>
      </c>
      <c r="BM339" s="216" t="s">
        <v>496</v>
      </c>
    </row>
    <row r="340" s="2" customFormat="1">
      <c r="A340" s="39"/>
      <c r="B340" s="40"/>
      <c r="C340" s="41"/>
      <c r="D340" s="218" t="s">
        <v>149</v>
      </c>
      <c r="E340" s="41"/>
      <c r="F340" s="219" t="s">
        <v>497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149</v>
      </c>
      <c r="AU340" s="18" t="s">
        <v>147</v>
      </c>
    </row>
    <row r="341" s="2" customFormat="1" ht="33" customHeight="1">
      <c r="A341" s="39"/>
      <c r="B341" s="40"/>
      <c r="C341" s="205" t="s">
        <v>498</v>
      </c>
      <c r="D341" s="205" t="s">
        <v>141</v>
      </c>
      <c r="E341" s="206" t="s">
        <v>499</v>
      </c>
      <c r="F341" s="207" t="s">
        <v>500</v>
      </c>
      <c r="G341" s="208" t="s">
        <v>330</v>
      </c>
      <c r="H341" s="209">
        <v>53.439999999999998</v>
      </c>
      <c r="I341" s="210"/>
      <c r="J341" s="211">
        <f>ROUND(I341*H341,2)</f>
        <v>0</v>
      </c>
      <c r="K341" s="207" t="s">
        <v>145</v>
      </c>
      <c r="L341" s="45"/>
      <c r="M341" s="212" t="s">
        <v>19</v>
      </c>
      <c r="N341" s="213" t="s">
        <v>43</v>
      </c>
      <c r="O341" s="85"/>
      <c r="P341" s="214">
        <f>O341*H341</f>
        <v>0</v>
      </c>
      <c r="Q341" s="214">
        <v>0</v>
      </c>
      <c r="R341" s="214">
        <f>Q341*H341</f>
        <v>0</v>
      </c>
      <c r="S341" s="214">
        <v>0</v>
      </c>
      <c r="T341" s="21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6" t="s">
        <v>251</v>
      </c>
      <c r="AT341" s="216" t="s">
        <v>141</v>
      </c>
      <c r="AU341" s="216" t="s">
        <v>147</v>
      </c>
      <c r="AY341" s="18" t="s">
        <v>138</v>
      </c>
      <c r="BE341" s="217">
        <f>IF(N341="základní",J341,0)</f>
        <v>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8" t="s">
        <v>147</v>
      </c>
      <c r="BK341" s="217">
        <f>ROUND(I341*H341,2)</f>
        <v>0</v>
      </c>
      <c r="BL341" s="18" t="s">
        <v>251</v>
      </c>
      <c r="BM341" s="216" t="s">
        <v>501</v>
      </c>
    </row>
    <row r="342" s="2" customFormat="1">
      <c r="A342" s="39"/>
      <c r="B342" s="40"/>
      <c r="C342" s="41"/>
      <c r="D342" s="218" t="s">
        <v>149</v>
      </c>
      <c r="E342" s="41"/>
      <c r="F342" s="219" t="s">
        <v>502</v>
      </c>
      <c r="G342" s="41"/>
      <c r="H342" s="41"/>
      <c r="I342" s="220"/>
      <c r="J342" s="41"/>
      <c r="K342" s="41"/>
      <c r="L342" s="45"/>
      <c r="M342" s="221"/>
      <c r="N342" s="222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149</v>
      </c>
      <c r="AU342" s="18" t="s">
        <v>147</v>
      </c>
    </row>
    <row r="343" s="14" customFormat="1">
      <c r="A343" s="14"/>
      <c r="B343" s="234"/>
      <c r="C343" s="235"/>
      <c r="D343" s="225" t="s">
        <v>151</v>
      </c>
      <c r="E343" s="235"/>
      <c r="F343" s="237" t="s">
        <v>1043</v>
      </c>
      <c r="G343" s="235"/>
      <c r="H343" s="238">
        <v>53.439999999999998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4" t="s">
        <v>151</v>
      </c>
      <c r="AU343" s="244" t="s">
        <v>147</v>
      </c>
      <c r="AV343" s="14" t="s">
        <v>147</v>
      </c>
      <c r="AW343" s="14" t="s">
        <v>4</v>
      </c>
      <c r="AX343" s="14" t="s">
        <v>79</v>
      </c>
      <c r="AY343" s="244" t="s">
        <v>138</v>
      </c>
    </row>
    <row r="344" s="12" customFormat="1" ht="22.8" customHeight="1">
      <c r="A344" s="12"/>
      <c r="B344" s="189"/>
      <c r="C344" s="190"/>
      <c r="D344" s="191" t="s">
        <v>70</v>
      </c>
      <c r="E344" s="203" t="s">
        <v>504</v>
      </c>
      <c r="F344" s="203" t="s">
        <v>505</v>
      </c>
      <c r="G344" s="190"/>
      <c r="H344" s="190"/>
      <c r="I344" s="193"/>
      <c r="J344" s="204">
        <f>BK344</f>
        <v>0</v>
      </c>
      <c r="K344" s="190"/>
      <c r="L344" s="195"/>
      <c r="M344" s="196"/>
      <c r="N344" s="197"/>
      <c r="O344" s="197"/>
      <c r="P344" s="198">
        <f>SUM(P345:P358)</f>
        <v>0</v>
      </c>
      <c r="Q344" s="197"/>
      <c r="R344" s="198">
        <f>SUM(R345:R358)</f>
        <v>0.012360000000000001</v>
      </c>
      <c r="S344" s="197"/>
      <c r="T344" s="199">
        <f>SUM(T345:T358)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00" t="s">
        <v>147</v>
      </c>
      <c r="AT344" s="201" t="s">
        <v>70</v>
      </c>
      <c r="AU344" s="201" t="s">
        <v>79</v>
      </c>
      <c r="AY344" s="200" t="s">
        <v>138</v>
      </c>
      <c r="BK344" s="202">
        <f>SUM(BK345:BK358)</f>
        <v>0</v>
      </c>
    </row>
    <row r="345" s="2" customFormat="1" ht="21.75" customHeight="1">
      <c r="A345" s="39"/>
      <c r="B345" s="40"/>
      <c r="C345" s="205" t="s">
        <v>506</v>
      </c>
      <c r="D345" s="205" t="s">
        <v>141</v>
      </c>
      <c r="E345" s="206" t="s">
        <v>507</v>
      </c>
      <c r="F345" s="207" t="s">
        <v>508</v>
      </c>
      <c r="G345" s="208" t="s">
        <v>226</v>
      </c>
      <c r="H345" s="209">
        <v>6</v>
      </c>
      <c r="I345" s="210"/>
      <c r="J345" s="211">
        <f>ROUND(I345*H345,2)</f>
        <v>0</v>
      </c>
      <c r="K345" s="207" t="s">
        <v>145</v>
      </c>
      <c r="L345" s="45"/>
      <c r="M345" s="212" t="s">
        <v>19</v>
      </c>
      <c r="N345" s="213" t="s">
        <v>43</v>
      </c>
      <c r="O345" s="85"/>
      <c r="P345" s="214">
        <f>O345*H345</f>
        <v>0</v>
      </c>
      <c r="Q345" s="214">
        <v>0</v>
      </c>
      <c r="R345" s="214">
        <f>Q345*H345</f>
        <v>0</v>
      </c>
      <c r="S345" s="214">
        <v>0</v>
      </c>
      <c r="T345" s="21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6" t="s">
        <v>251</v>
      </c>
      <c r="AT345" s="216" t="s">
        <v>141</v>
      </c>
      <c r="AU345" s="216" t="s">
        <v>147</v>
      </c>
      <c r="AY345" s="18" t="s">
        <v>138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8" t="s">
        <v>147</v>
      </c>
      <c r="BK345" s="217">
        <f>ROUND(I345*H345,2)</f>
        <v>0</v>
      </c>
      <c r="BL345" s="18" t="s">
        <v>251</v>
      </c>
      <c r="BM345" s="216" t="s">
        <v>509</v>
      </c>
    </row>
    <row r="346" s="2" customFormat="1">
      <c r="A346" s="39"/>
      <c r="B346" s="40"/>
      <c r="C346" s="41"/>
      <c r="D346" s="218" t="s">
        <v>149</v>
      </c>
      <c r="E346" s="41"/>
      <c r="F346" s="219" t="s">
        <v>510</v>
      </c>
      <c r="G346" s="41"/>
      <c r="H346" s="41"/>
      <c r="I346" s="220"/>
      <c r="J346" s="41"/>
      <c r="K346" s="41"/>
      <c r="L346" s="45"/>
      <c r="M346" s="221"/>
      <c r="N346" s="222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149</v>
      </c>
      <c r="AU346" s="18" t="s">
        <v>147</v>
      </c>
    </row>
    <row r="347" s="13" customFormat="1">
      <c r="A347" s="13"/>
      <c r="B347" s="223"/>
      <c r="C347" s="224"/>
      <c r="D347" s="225" t="s">
        <v>151</v>
      </c>
      <c r="E347" s="226" t="s">
        <v>19</v>
      </c>
      <c r="F347" s="227" t="s">
        <v>511</v>
      </c>
      <c r="G347" s="224"/>
      <c r="H347" s="226" t="s">
        <v>19</v>
      </c>
      <c r="I347" s="228"/>
      <c r="J347" s="224"/>
      <c r="K347" s="224"/>
      <c r="L347" s="229"/>
      <c r="M347" s="230"/>
      <c r="N347" s="231"/>
      <c r="O347" s="231"/>
      <c r="P347" s="231"/>
      <c r="Q347" s="231"/>
      <c r="R347" s="231"/>
      <c r="S347" s="231"/>
      <c r="T347" s="23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3" t="s">
        <v>151</v>
      </c>
      <c r="AU347" s="233" t="s">
        <v>147</v>
      </c>
      <c r="AV347" s="13" t="s">
        <v>79</v>
      </c>
      <c r="AW347" s="13" t="s">
        <v>33</v>
      </c>
      <c r="AX347" s="13" t="s">
        <v>71</v>
      </c>
      <c r="AY347" s="233" t="s">
        <v>138</v>
      </c>
    </row>
    <row r="348" s="14" customFormat="1">
      <c r="A348" s="14"/>
      <c r="B348" s="234"/>
      <c r="C348" s="235"/>
      <c r="D348" s="225" t="s">
        <v>151</v>
      </c>
      <c r="E348" s="236" t="s">
        <v>19</v>
      </c>
      <c r="F348" s="237" t="s">
        <v>165</v>
      </c>
      <c r="G348" s="235"/>
      <c r="H348" s="238">
        <v>6</v>
      </c>
      <c r="I348" s="239"/>
      <c r="J348" s="235"/>
      <c r="K348" s="235"/>
      <c r="L348" s="240"/>
      <c r="M348" s="241"/>
      <c r="N348" s="242"/>
      <c r="O348" s="242"/>
      <c r="P348" s="242"/>
      <c r="Q348" s="242"/>
      <c r="R348" s="242"/>
      <c r="S348" s="242"/>
      <c r="T348" s="24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4" t="s">
        <v>151</v>
      </c>
      <c r="AU348" s="244" t="s">
        <v>147</v>
      </c>
      <c r="AV348" s="14" t="s">
        <v>147</v>
      </c>
      <c r="AW348" s="14" t="s">
        <v>33</v>
      </c>
      <c r="AX348" s="14" t="s">
        <v>79</v>
      </c>
      <c r="AY348" s="244" t="s">
        <v>138</v>
      </c>
    </row>
    <row r="349" s="2" customFormat="1" ht="16.5" customHeight="1">
      <c r="A349" s="39"/>
      <c r="B349" s="40"/>
      <c r="C349" s="256" t="s">
        <v>512</v>
      </c>
      <c r="D349" s="256" t="s">
        <v>258</v>
      </c>
      <c r="E349" s="257" t="s">
        <v>513</v>
      </c>
      <c r="F349" s="258" t="s">
        <v>514</v>
      </c>
      <c r="G349" s="259" t="s">
        <v>226</v>
      </c>
      <c r="H349" s="260">
        <v>6</v>
      </c>
      <c r="I349" s="261"/>
      <c r="J349" s="262">
        <f>ROUND(I349*H349,2)</f>
        <v>0</v>
      </c>
      <c r="K349" s="258" t="s">
        <v>145</v>
      </c>
      <c r="L349" s="263"/>
      <c r="M349" s="264" t="s">
        <v>19</v>
      </c>
      <c r="N349" s="265" t="s">
        <v>43</v>
      </c>
      <c r="O349" s="85"/>
      <c r="P349" s="214">
        <f>O349*H349</f>
        <v>0</v>
      </c>
      <c r="Q349" s="214">
        <v>0.0020600000000000002</v>
      </c>
      <c r="R349" s="214">
        <f>Q349*H349</f>
        <v>0.012360000000000001</v>
      </c>
      <c r="S349" s="214">
        <v>0</v>
      </c>
      <c r="T349" s="21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6" t="s">
        <v>351</v>
      </c>
      <c r="AT349" s="216" t="s">
        <v>258</v>
      </c>
      <c r="AU349" s="216" t="s">
        <v>147</v>
      </c>
      <c r="AY349" s="18" t="s">
        <v>138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147</v>
      </c>
      <c r="BK349" s="217">
        <f>ROUND(I349*H349,2)</f>
        <v>0</v>
      </c>
      <c r="BL349" s="18" t="s">
        <v>251</v>
      </c>
      <c r="BM349" s="216" t="s">
        <v>515</v>
      </c>
    </row>
    <row r="350" s="2" customFormat="1" ht="24.15" customHeight="1">
      <c r="A350" s="39"/>
      <c r="B350" s="40"/>
      <c r="C350" s="205" t="s">
        <v>516</v>
      </c>
      <c r="D350" s="205" t="s">
        <v>141</v>
      </c>
      <c r="E350" s="206" t="s">
        <v>517</v>
      </c>
      <c r="F350" s="207" t="s">
        <v>518</v>
      </c>
      <c r="G350" s="208" t="s">
        <v>330</v>
      </c>
      <c r="H350" s="209">
        <v>0.012</v>
      </c>
      <c r="I350" s="210"/>
      <c r="J350" s="211">
        <f>ROUND(I350*H350,2)</f>
        <v>0</v>
      </c>
      <c r="K350" s="207" t="s">
        <v>145</v>
      </c>
      <c r="L350" s="45"/>
      <c r="M350" s="212" t="s">
        <v>19</v>
      </c>
      <c r="N350" s="213" t="s">
        <v>43</v>
      </c>
      <c r="O350" s="85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251</v>
      </c>
      <c r="AT350" s="216" t="s">
        <v>141</v>
      </c>
      <c r="AU350" s="216" t="s">
        <v>147</v>
      </c>
      <c r="AY350" s="18" t="s">
        <v>138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147</v>
      </c>
      <c r="BK350" s="217">
        <f>ROUND(I350*H350,2)</f>
        <v>0</v>
      </c>
      <c r="BL350" s="18" t="s">
        <v>251</v>
      </c>
      <c r="BM350" s="216" t="s">
        <v>519</v>
      </c>
    </row>
    <row r="351" s="2" customFormat="1">
      <c r="A351" s="39"/>
      <c r="B351" s="40"/>
      <c r="C351" s="41"/>
      <c r="D351" s="218" t="s">
        <v>149</v>
      </c>
      <c r="E351" s="41"/>
      <c r="F351" s="219" t="s">
        <v>520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149</v>
      </c>
      <c r="AU351" s="18" t="s">
        <v>147</v>
      </c>
    </row>
    <row r="352" s="2" customFormat="1" ht="24.15" customHeight="1">
      <c r="A352" s="39"/>
      <c r="B352" s="40"/>
      <c r="C352" s="205" t="s">
        <v>521</v>
      </c>
      <c r="D352" s="205" t="s">
        <v>141</v>
      </c>
      <c r="E352" s="206" t="s">
        <v>522</v>
      </c>
      <c r="F352" s="207" t="s">
        <v>523</v>
      </c>
      <c r="G352" s="208" t="s">
        <v>330</v>
      </c>
      <c r="H352" s="209">
        <v>0.012</v>
      </c>
      <c r="I352" s="210"/>
      <c r="J352" s="211">
        <f>ROUND(I352*H352,2)</f>
        <v>0</v>
      </c>
      <c r="K352" s="207" t="s">
        <v>145</v>
      </c>
      <c r="L352" s="45"/>
      <c r="M352" s="212" t="s">
        <v>19</v>
      </c>
      <c r="N352" s="213" t="s">
        <v>43</v>
      </c>
      <c r="O352" s="85"/>
      <c r="P352" s="214">
        <f>O352*H352</f>
        <v>0</v>
      </c>
      <c r="Q352" s="214">
        <v>0</v>
      </c>
      <c r="R352" s="214">
        <f>Q352*H352</f>
        <v>0</v>
      </c>
      <c r="S352" s="214">
        <v>0</v>
      </c>
      <c r="T352" s="21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6" t="s">
        <v>251</v>
      </c>
      <c r="AT352" s="216" t="s">
        <v>141</v>
      </c>
      <c r="AU352" s="216" t="s">
        <v>147</v>
      </c>
      <c r="AY352" s="18" t="s">
        <v>138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8" t="s">
        <v>147</v>
      </c>
      <c r="BK352" s="217">
        <f>ROUND(I352*H352,2)</f>
        <v>0</v>
      </c>
      <c r="BL352" s="18" t="s">
        <v>251</v>
      </c>
      <c r="BM352" s="216" t="s">
        <v>524</v>
      </c>
    </row>
    <row r="353" s="2" customFormat="1">
      <c r="A353" s="39"/>
      <c r="B353" s="40"/>
      <c r="C353" s="41"/>
      <c r="D353" s="218" t="s">
        <v>149</v>
      </c>
      <c r="E353" s="41"/>
      <c r="F353" s="219" t="s">
        <v>525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149</v>
      </c>
      <c r="AU353" s="18" t="s">
        <v>147</v>
      </c>
    </row>
    <row r="354" s="2" customFormat="1" ht="24.15" customHeight="1">
      <c r="A354" s="39"/>
      <c r="B354" s="40"/>
      <c r="C354" s="205" t="s">
        <v>526</v>
      </c>
      <c r="D354" s="205" t="s">
        <v>141</v>
      </c>
      <c r="E354" s="206" t="s">
        <v>527</v>
      </c>
      <c r="F354" s="207" t="s">
        <v>528</v>
      </c>
      <c r="G354" s="208" t="s">
        <v>330</v>
      </c>
      <c r="H354" s="209">
        <v>0.012</v>
      </c>
      <c r="I354" s="210"/>
      <c r="J354" s="211">
        <f>ROUND(I354*H354,2)</f>
        <v>0</v>
      </c>
      <c r="K354" s="207" t="s">
        <v>145</v>
      </c>
      <c r="L354" s="45"/>
      <c r="M354" s="212" t="s">
        <v>19</v>
      </c>
      <c r="N354" s="213" t="s">
        <v>43</v>
      </c>
      <c r="O354" s="85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251</v>
      </c>
      <c r="AT354" s="216" t="s">
        <v>141</v>
      </c>
      <c r="AU354" s="216" t="s">
        <v>147</v>
      </c>
      <c r="AY354" s="18" t="s">
        <v>138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147</v>
      </c>
      <c r="BK354" s="217">
        <f>ROUND(I354*H354,2)</f>
        <v>0</v>
      </c>
      <c r="BL354" s="18" t="s">
        <v>251</v>
      </c>
      <c r="BM354" s="216" t="s">
        <v>529</v>
      </c>
    </row>
    <row r="355" s="2" customFormat="1">
      <c r="A355" s="39"/>
      <c r="B355" s="40"/>
      <c r="C355" s="41"/>
      <c r="D355" s="218" t="s">
        <v>149</v>
      </c>
      <c r="E355" s="41"/>
      <c r="F355" s="219" t="s">
        <v>530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149</v>
      </c>
      <c r="AU355" s="18" t="s">
        <v>147</v>
      </c>
    </row>
    <row r="356" s="2" customFormat="1" ht="33" customHeight="1">
      <c r="A356" s="39"/>
      <c r="B356" s="40"/>
      <c r="C356" s="205" t="s">
        <v>531</v>
      </c>
      <c r="D356" s="205" t="s">
        <v>141</v>
      </c>
      <c r="E356" s="206" t="s">
        <v>532</v>
      </c>
      <c r="F356" s="207" t="s">
        <v>533</v>
      </c>
      <c r="G356" s="208" t="s">
        <v>330</v>
      </c>
      <c r="H356" s="209">
        <v>0.23999999999999999</v>
      </c>
      <c r="I356" s="210"/>
      <c r="J356" s="211">
        <f>ROUND(I356*H356,2)</f>
        <v>0</v>
      </c>
      <c r="K356" s="207" t="s">
        <v>145</v>
      </c>
      <c r="L356" s="45"/>
      <c r="M356" s="212" t="s">
        <v>19</v>
      </c>
      <c r="N356" s="213" t="s">
        <v>43</v>
      </c>
      <c r="O356" s="85"/>
      <c r="P356" s="214">
        <f>O356*H356</f>
        <v>0</v>
      </c>
      <c r="Q356" s="214">
        <v>0</v>
      </c>
      <c r="R356" s="214">
        <f>Q356*H356</f>
        <v>0</v>
      </c>
      <c r="S356" s="214">
        <v>0</v>
      </c>
      <c r="T356" s="21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6" t="s">
        <v>251</v>
      </c>
      <c r="AT356" s="216" t="s">
        <v>141</v>
      </c>
      <c r="AU356" s="216" t="s">
        <v>147</v>
      </c>
      <c r="AY356" s="18" t="s">
        <v>138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8" t="s">
        <v>147</v>
      </c>
      <c r="BK356" s="217">
        <f>ROUND(I356*H356,2)</f>
        <v>0</v>
      </c>
      <c r="BL356" s="18" t="s">
        <v>251</v>
      </c>
      <c r="BM356" s="216" t="s">
        <v>534</v>
      </c>
    </row>
    <row r="357" s="2" customFormat="1">
      <c r="A357" s="39"/>
      <c r="B357" s="40"/>
      <c r="C357" s="41"/>
      <c r="D357" s="218" t="s">
        <v>149</v>
      </c>
      <c r="E357" s="41"/>
      <c r="F357" s="219" t="s">
        <v>535</v>
      </c>
      <c r="G357" s="41"/>
      <c r="H357" s="41"/>
      <c r="I357" s="220"/>
      <c r="J357" s="41"/>
      <c r="K357" s="41"/>
      <c r="L357" s="45"/>
      <c r="M357" s="221"/>
      <c r="N357" s="222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149</v>
      </c>
      <c r="AU357" s="18" t="s">
        <v>147</v>
      </c>
    </row>
    <row r="358" s="14" customFormat="1">
      <c r="A358" s="14"/>
      <c r="B358" s="234"/>
      <c r="C358" s="235"/>
      <c r="D358" s="225" t="s">
        <v>151</v>
      </c>
      <c r="E358" s="235"/>
      <c r="F358" s="237" t="s">
        <v>536</v>
      </c>
      <c r="G358" s="235"/>
      <c r="H358" s="238">
        <v>0.23999999999999999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4" t="s">
        <v>151</v>
      </c>
      <c r="AU358" s="244" t="s">
        <v>147</v>
      </c>
      <c r="AV358" s="14" t="s">
        <v>147</v>
      </c>
      <c r="AW358" s="14" t="s">
        <v>4</v>
      </c>
      <c r="AX358" s="14" t="s">
        <v>79</v>
      </c>
      <c r="AY358" s="244" t="s">
        <v>138</v>
      </c>
    </row>
    <row r="359" s="12" customFormat="1" ht="22.8" customHeight="1">
      <c r="A359" s="12"/>
      <c r="B359" s="189"/>
      <c r="C359" s="190"/>
      <c r="D359" s="191" t="s">
        <v>70</v>
      </c>
      <c r="E359" s="203" t="s">
        <v>537</v>
      </c>
      <c r="F359" s="203" t="s">
        <v>538</v>
      </c>
      <c r="G359" s="190"/>
      <c r="H359" s="190"/>
      <c r="I359" s="193"/>
      <c r="J359" s="204">
        <f>BK359</f>
        <v>0</v>
      </c>
      <c r="K359" s="190"/>
      <c r="L359" s="195"/>
      <c r="M359" s="196"/>
      <c r="N359" s="197"/>
      <c r="O359" s="197"/>
      <c r="P359" s="198">
        <f>SUM(P360:P418)</f>
        <v>0</v>
      </c>
      <c r="Q359" s="197"/>
      <c r="R359" s="198">
        <f>SUM(R360:R418)</f>
        <v>0.63322725000000002</v>
      </c>
      <c r="S359" s="197"/>
      <c r="T359" s="199">
        <f>SUM(T360:T418)</f>
        <v>1.8203417899999999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00" t="s">
        <v>147</v>
      </c>
      <c r="AT359" s="201" t="s">
        <v>70</v>
      </c>
      <c r="AU359" s="201" t="s">
        <v>79</v>
      </c>
      <c r="AY359" s="200" t="s">
        <v>138</v>
      </c>
      <c r="BK359" s="202">
        <f>SUM(BK360:BK418)</f>
        <v>0</v>
      </c>
    </row>
    <row r="360" s="2" customFormat="1" ht="16.5" customHeight="1">
      <c r="A360" s="39"/>
      <c r="B360" s="40"/>
      <c r="C360" s="205" t="s">
        <v>539</v>
      </c>
      <c r="D360" s="205" t="s">
        <v>141</v>
      </c>
      <c r="E360" s="206" t="s">
        <v>540</v>
      </c>
      <c r="F360" s="207" t="s">
        <v>541</v>
      </c>
      <c r="G360" s="208" t="s">
        <v>144</v>
      </c>
      <c r="H360" s="209">
        <v>21.887</v>
      </c>
      <c r="I360" s="210"/>
      <c r="J360" s="211">
        <f>ROUND(I360*H360,2)</f>
        <v>0</v>
      </c>
      <c r="K360" s="207" t="s">
        <v>145</v>
      </c>
      <c r="L360" s="45"/>
      <c r="M360" s="212" t="s">
        <v>19</v>
      </c>
      <c r="N360" s="213" t="s">
        <v>43</v>
      </c>
      <c r="O360" s="85"/>
      <c r="P360" s="214">
        <f>O360*H360</f>
        <v>0</v>
      </c>
      <c r="Q360" s="214">
        <v>0</v>
      </c>
      <c r="R360" s="214">
        <f>Q360*H360</f>
        <v>0</v>
      </c>
      <c r="S360" s="214">
        <v>0</v>
      </c>
      <c r="T360" s="21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6" t="s">
        <v>251</v>
      </c>
      <c r="AT360" s="216" t="s">
        <v>141</v>
      </c>
      <c r="AU360" s="216" t="s">
        <v>147</v>
      </c>
      <c r="AY360" s="18" t="s">
        <v>138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8" t="s">
        <v>147</v>
      </c>
      <c r="BK360" s="217">
        <f>ROUND(I360*H360,2)</f>
        <v>0</v>
      </c>
      <c r="BL360" s="18" t="s">
        <v>251</v>
      </c>
      <c r="BM360" s="216" t="s">
        <v>542</v>
      </c>
    </row>
    <row r="361" s="2" customFormat="1">
      <c r="A361" s="39"/>
      <c r="B361" s="40"/>
      <c r="C361" s="41"/>
      <c r="D361" s="218" t="s">
        <v>149</v>
      </c>
      <c r="E361" s="41"/>
      <c r="F361" s="219" t="s">
        <v>543</v>
      </c>
      <c r="G361" s="41"/>
      <c r="H361" s="41"/>
      <c r="I361" s="220"/>
      <c r="J361" s="41"/>
      <c r="K361" s="41"/>
      <c r="L361" s="45"/>
      <c r="M361" s="221"/>
      <c r="N361" s="222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149</v>
      </c>
      <c r="AU361" s="18" t="s">
        <v>147</v>
      </c>
    </row>
    <row r="362" s="13" customFormat="1">
      <c r="A362" s="13"/>
      <c r="B362" s="223"/>
      <c r="C362" s="224"/>
      <c r="D362" s="225" t="s">
        <v>151</v>
      </c>
      <c r="E362" s="226" t="s">
        <v>19</v>
      </c>
      <c r="F362" s="227" t="s">
        <v>544</v>
      </c>
      <c r="G362" s="224"/>
      <c r="H362" s="226" t="s">
        <v>19</v>
      </c>
      <c r="I362" s="228"/>
      <c r="J362" s="224"/>
      <c r="K362" s="224"/>
      <c r="L362" s="229"/>
      <c r="M362" s="230"/>
      <c r="N362" s="231"/>
      <c r="O362" s="231"/>
      <c r="P362" s="231"/>
      <c r="Q362" s="231"/>
      <c r="R362" s="231"/>
      <c r="S362" s="231"/>
      <c r="T362" s="23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3" t="s">
        <v>151</v>
      </c>
      <c r="AU362" s="233" t="s">
        <v>147</v>
      </c>
      <c r="AV362" s="13" t="s">
        <v>79</v>
      </c>
      <c r="AW362" s="13" t="s">
        <v>33</v>
      </c>
      <c r="AX362" s="13" t="s">
        <v>71</v>
      </c>
      <c r="AY362" s="233" t="s">
        <v>138</v>
      </c>
    </row>
    <row r="363" s="14" customFormat="1">
      <c r="A363" s="14"/>
      <c r="B363" s="234"/>
      <c r="C363" s="235"/>
      <c r="D363" s="225" t="s">
        <v>151</v>
      </c>
      <c r="E363" s="236" t="s">
        <v>19</v>
      </c>
      <c r="F363" s="237" t="s">
        <v>172</v>
      </c>
      <c r="G363" s="235"/>
      <c r="H363" s="238">
        <v>16.887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4" t="s">
        <v>151</v>
      </c>
      <c r="AU363" s="244" t="s">
        <v>147</v>
      </c>
      <c r="AV363" s="14" t="s">
        <v>147</v>
      </c>
      <c r="AW363" s="14" t="s">
        <v>33</v>
      </c>
      <c r="AX363" s="14" t="s">
        <v>71</v>
      </c>
      <c r="AY363" s="244" t="s">
        <v>138</v>
      </c>
    </row>
    <row r="364" s="14" customFormat="1">
      <c r="A364" s="14"/>
      <c r="B364" s="234"/>
      <c r="C364" s="235"/>
      <c r="D364" s="225" t="s">
        <v>151</v>
      </c>
      <c r="E364" s="236" t="s">
        <v>19</v>
      </c>
      <c r="F364" s="237" t="s">
        <v>154</v>
      </c>
      <c r="G364" s="235"/>
      <c r="H364" s="238">
        <v>5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4" t="s">
        <v>151</v>
      </c>
      <c r="AU364" s="244" t="s">
        <v>147</v>
      </c>
      <c r="AV364" s="14" t="s">
        <v>147</v>
      </c>
      <c r="AW364" s="14" t="s">
        <v>33</v>
      </c>
      <c r="AX364" s="14" t="s">
        <v>71</v>
      </c>
      <c r="AY364" s="244" t="s">
        <v>138</v>
      </c>
    </row>
    <row r="365" s="15" customFormat="1">
      <c r="A365" s="15"/>
      <c r="B365" s="245"/>
      <c r="C365" s="246"/>
      <c r="D365" s="225" t="s">
        <v>151</v>
      </c>
      <c r="E365" s="247" t="s">
        <v>19</v>
      </c>
      <c r="F365" s="248" t="s">
        <v>156</v>
      </c>
      <c r="G365" s="246"/>
      <c r="H365" s="249">
        <v>21.887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5" t="s">
        <v>151</v>
      </c>
      <c r="AU365" s="255" t="s">
        <v>147</v>
      </c>
      <c r="AV365" s="15" t="s">
        <v>146</v>
      </c>
      <c r="AW365" s="15" t="s">
        <v>33</v>
      </c>
      <c r="AX365" s="15" t="s">
        <v>79</v>
      </c>
      <c r="AY365" s="255" t="s">
        <v>138</v>
      </c>
    </row>
    <row r="366" s="2" customFormat="1" ht="16.5" customHeight="1">
      <c r="A366" s="39"/>
      <c r="B366" s="40"/>
      <c r="C366" s="205" t="s">
        <v>545</v>
      </c>
      <c r="D366" s="205" t="s">
        <v>141</v>
      </c>
      <c r="E366" s="206" t="s">
        <v>546</v>
      </c>
      <c r="F366" s="207" t="s">
        <v>547</v>
      </c>
      <c r="G366" s="208" t="s">
        <v>144</v>
      </c>
      <c r="H366" s="209">
        <v>21.887</v>
      </c>
      <c r="I366" s="210"/>
      <c r="J366" s="211">
        <f>ROUND(I366*H366,2)</f>
        <v>0</v>
      </c>
      <c r="K366" s="207" t="s">
        <v>145</v>
      </c>
      <c r="L366" s="45"/>
      <c r="M366" s="212" t="s">
        <v>19</v>
      </c>
      <c r="N366" s="213" t="s">
        <v>43</v>
      </c>
      <c r="O366" s="85"/>
      <c r="P366" s="214">
        <f>O366*H366</f>
        <v>0</v>
      </c>
      <c r="Q366" s="214">
        <v>0.00029999999999999997</v>
      </c>
      <c r="R366" s="214">
        <f>Q366*H366</f>
        <v>0.0065660999999999992</v>
      </c>
      <c r="S366" s="214">
        <v>0</v>
      </c>
      <c r="T366" s="21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6" t="s">
        <v>251</v>
      </c>
      <c r="AT366" s="216" t="s">
        <v>141</v>
      </c>
      <c r="AU366" s="216" t="s">
        <v>147</v>
      </c>
      <c r="AY366" s="18" t="s">
        <v>138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8" t="s">
        <v>147</v>
      </c>
      <c r="BK366" s="217">
        <f>ROUND(I366*H366,2)</f>
        <v>0</v>
      </c>
      <c r="BL366" s="18" t="s">
        <v>251</v>
      </c>
      <c r="BM366" s="216" t="s">
        <v>548</v>
      </c>
    </row>
    <row r="367" s="2" customFormat="1">
      <c r="A367" s="39"/>
      <c r="B367" s="40"/>
      <c r="C367" s="41"/>
      <c r="D367" s="218" t="s">
        <v>149</v>
      </c>
      <c r="E367" s="41"/>
      <c r="F367" s="219" t="s">
        <v>549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149</v>
      </c>
      <c r="AU367" s="18" t="s">
        <v>147</v>
      </c>
    </row>
    <row r="368" s="13" customFormat="1">
      <c r="A368" s="13"/>
      <c r="B368" s="223"/>
      <c r="C368" s="224"/>
      <c r="D368" s="225" t="s">
        <v>151</v>
      </c>
      <c r="E368" s="226" t="s">
        <v>19</v>
      </c>
      <c r="F368" s="227" t="s">
        <v>544</v>
      </c>
      <c r="G368" s="224"/>
      <c r="H368" s="226" t="s">
        <v>19</v>
      </c>
      <c r="I368" s="228"/>
      <c r="J368" s="224"/>
      <c r="K368" s="224"/>
      <c r="L368" s="229"/>
      <c r="M368" s="230"/>
      <c r="N368" s="231"/>
      <c r="O368" s="231"/>
      <c r="P368" s="231"/>
      <c r="Q368" s="231"/>
      <c r="R368" s="231"/>
      <c r="S368" s="231"/>
      <c r="T368" s="23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3" t="s">
        <v>151</v>
      </c>
      <c r="AU368" s="233" t="s">
        <v>147</v>
      </c>
      <c r="AV368" s="13" t="s">
        <v>79</v>
      </c>
      <c r="AW368" s="13" t="s">
        <v>33</v>
      </c>
      <c r="AX368" s="13" t="s">
        <v>71</v>
      </c>
      <c r="AY368" s="233" t="s">
        <v>138</v>
      </c>
    </row>
    <row r="369" s="14" customFormat="1">
      <c r="A369" s="14"/>
      <c r="B369" s="234"/>
      <c r="C369" s="235"/>
      <c r="D369" s="225" t="s">
        <v>151</v>
      </c>
      <c r="E369" s="236" t="s">
        <v>19</v>
      </c>
      <c r="F369" s="237" t="s">
        <v>172</v>
      </c>
      <c r="G369" s="235"/>
      <c r="H369" s="238">
        <v>16.887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4" t="s">
        <v>151</v>
      </c>
      <c r="AU369" s="244" t="s">
        <v>147</v>
      </c>
      <c r="AV369" s="14" t="s">
        <v>147</v>
      </c>
      <c r="AW369" s="14" t="s">
        <v>33</v>
      </c>
      <c r="AX369" s="14" t="s">
        <v>71</v>
      </c>
      <c r="AY369" s="244" t="s">
        <v>138</v>
      </c>
    </row>
    <row r="370" s="14" customFormat="1">
      <c r="A370" s="14"/>
      <c r="B370" s="234"/>
      <c r="C370" s="235"/>
      <c r="D370" s="225" t="s">
        <v>151</v>
      </c>
      <c r="E370" s="236" t="s">
        <v>19</v>
      </c>
      <c r="F370" s="237" t="s">
        <v>154</v>
      </c>
      <c r="G370" s="235"/>
      <c r="H370" s="238">
        <v>5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4" t="s">
        <v>151</v>
      </c>
      <c r="AU370" s="244" t="s">
        <v>147</v>
      </c>
      <c r="AV370" s="14" t="s">
        <v>147</v>
      </c>
      <c r="AW370" s="14" t="s">
        <v>33</v>
      </c>
      <c r="AX370" s="14" t="s">
        <v>71</v>
      </c>
      <c r="AY370" s="244" t="s">
        <v>138</v>
      </c>
    </row>
    <row r="371" s="15" customFormat="1">
      <c r="A371" s="15"/>
      <c r="B371" s="245"/>
      <c r="C371" s="246"/>
      <c r="D371" s="225" t="s">
        <v>151</v>
      </c>
      <c r="E371" s="247" t="s">
        <v>19</v>
      </c>
      <c r="F371" s="248" t="s">
        <v>156</v>
      </c>
      <c r="G371" s="246"/>
      <c r="H371" s="249">
        <v>21.887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55" t="s">
        <v>151</v>
      </c>
      <c r="AU371" s="255" t="s">
        <v>147</v>
      </c>
      <c r="AV371" s="15" t="s">
        <v>146</v>
      </c>
      <c r="AW371" s="15" t="s">
        <v>33</v>
      </c>
      <c r="AX371" s="15" t="s">
        <v>79</v>
      </c>
      <c r="AY371" s="255" t="s">
        <v>138</v>
      </c>
    </row>
    <row r="372" s="2" customFormat="1" ht="24.15" customHeight="1">
      <c r="A372" s="39"/>
      <c r="B372" s="40"/>
      <c r="C372" s="205" t="s">
        <v>550</v>
      </c>
      <c r="D372" s="205" t="s">
        <v>141</v>
      </c>
      <c r="E372" s="206" t="s">
        <v>551</v>
      </c>
      <c r="F372" s="207" t="s">
        <v>552</v>
      </c>
      <c r="G372" s="208" t="s">
        <v>302</v>
      </c>
      <c r="H372" s="209">
        <v>4.2000000000000002</v>
      </c>
      <c r="I372" s="210"/>
      <c r="J372" s="211">
        <f>ROUND(I372*H372,2)</f>
        <v>0</v>
      </c>
      <c r="K372" s="207" t="s">
        <v>145</v>
      </c>
      <c r="L372" s="45"/>
      <c r="M372" s="212" t="s">
        <v>19</v>
      </c>
      <c r="N372" s="213" t="s">
        <v>43</v>
      </c>
      <c r="O372" s="85"/>
      <c r="P372" s="214">
        <f>O372*H372</f>
        <v>0</v>
      </c>
      <c r="Q372" s="214">
        <v>0.00020000000000000001</v>
      </c>
      <c r="R372" s="214">
        <f>Q372*H372</f>
        <v>0.00084000000000000003</v>
      </c>
      <c r="S372" s="214">
        <v>0</v>
      </c>
      <c r="T372" s="21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6" t="s">
        <v>251</v>
      </c>
      <c r="AT372" s="216" t="s">
        <v>141</v>
      </c>
      <c r="AU372" s="216" t="s">
        <v>147</v>
      </c>
      <c r="AY372" s="18" t="s">
        <v>138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147</v>
      </c>
      <c r="BK372" s="217">
        <f>ROUND(I372*H372,2)</f>
        <v>0</v>
      </c>
      <c r="BL372" s="18" t="s">
        <v>251</v>
      </c>
      <c r="BM372" s="216" t="s">
        <v>553</v>
      </c>
    </row>
    <row r="373" s="2" customFormat="1">
      <c r="A373" s="39"/>
      <c r="B373" s="40"/>
      <c r="C373" s="41"/>
      <c r="D373" s="218" t="s">
        <v>149</v>
      </c>
      <c r="E373" s="41"/>
      <c r="F373" s="219" t="s">
        <v>554</v>
      </c>
      <c r="G373" s="41"/>
      <c r="H373" s="41"/>
      <c r="I373" s="220"/>
      <c r="J373" s="41"/>
      <c r="K373" s="41"/>
      <c r="L373" s="45"/>
      <c r="M373" s="221"/>
      <c r="N373" s="222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149</v>
      </c>
      <c r="AU373" s="18" t="s">
        <v>147</v>
      </c>
    </row>
    <row r="374" s="13" customFormat="1">
      <c r="A374" s="13"/>
      <c r="B374" s="223"/>
      <c r="C374" s="224"/>
      <c r="D374" s="225" t="s">
        <v>151</v>
      </c>
      <c r="E374" s="226" t="s">
        <v>19</v>
      </c>
      <c r="F374" s="227" t="s">
        <v>555</v>
      </c>
      <c r="G374" s="224"/>
      <c r="H374" s="226" t="s">
        <v>19</v>
      </c>
      <c r="I374" s="228"/>
      <c r="J374" s="224"/>
      <c r="K374" s="224"/>
      <c r="L374" s="229"/>
      <c r="M374" s="230"/>
      <c r="N374" s="231"/>
      <c r="O374" s="231"/>
      <c r="P374" s="231"/>
      <c r="Q374" s="231"/>
      <c r="R374" s="231"/>
      <c r="S374" s="231"/>
      <c r="T374" s="23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3" t="s">
        <v>151</v>
      </c>
      <c r="AU374" s="233" t="s">
        <v>147</v>
      </c>
      <c r="AV374" s="13" t="s">
        <v>79</v>
      </c>
      <c r="AW374" s="13" t="s">
        <v>33</v>
      </c>
      <c r="AX374" s="13" t="s">
        <v>71</v>
      </c>
      <c r="AY374" s="233" t="s">
        <v>138</v>
      </c>
    </row>
    <row r="375" s="14" customFormat="1">
      <c r="A375" s="14"/>
      <c r="B375" s="234"/>
      <c r="C375" s="235"/>
      <c r="D375" s="225" t="s">
        <v>151</v>
      </c>
      <c r="E375" s="236" t="s">
        <v>19</v>
      </c>
      <c r="F375" s="237" t="s">
        <v>556</v>
      </c>
      <c r="G375" s="235"/>
      <c r="H375" s="238">
        <v>4.2000000000000002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4" t="s">
        <v>151</v>
      </c>
      <c r="AU375" s="244" t="s">
        <v>147</v>
      </c>
      <c r="AV375" s="14" t="s">
        <v>147</v>
      </c>
      <c r="AW375" s="14" t="s">
        <v>33</v>
      </c>
      <c r="AX375" s="14" t="s">
        <v>79</v>
      </c>
      <c r="AY375" s="244" t="s">
        <v>138</v>
      </c>
    </row>
    <row r="376" s="2" customFormat="1" ht="16.5" customHeight="1">
      <c r="A376" s="39"/>
      <c r="B376" s="40"/>
      <c r="C376" s="256" t="s">
        <v>557</v>
      </c>
      <c r="D376" s="256" t="s">
        <v>258</v>
      </c>
      <c r="E376" s="257" t="s">
        <v>558</v>
      </c>
      <c r="F376" s="258" t="s">
        <v>559</v>
      </c>
      <c r="G376" s="259" t="s">
        <v>302</v>
      </c>
      <c r="H376" s="260">
        <v>4.6200000000000001</v>
      </c>
      <c r="I376" s="261"/>
      <c r="J376" s="262">
        <f>ROUND(I376*H376,2)</f>
        <v>0</v>
      </c>
      <c r="K376" s="258" t="s">
        <v>145</v>
      </c>
      <c r="L376" s="263"/>
      <c r="M376" s="264" t="s">
        <v>19</v>
      </c>
      <c r="N376" s="265" t="s">
        <v>43</v>
      </c>
      <c r="O376" s="85"/>
      <c r="P376" s="214">
        <f>O376*H376</f>
        <v>0</v>
      </c>
      <c r="Q376" s="214">
        <v>0.00025999999999999998</v>
      </c>
      <c r="R376" s="214">
        <f>Q376*H376</f>
        <v>0.0012011999999999999</v>
      </c>
      <c r="S376" s="214">
        <v>0</v>
      </c>
      <c r="T376" s="21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6" t="s">
        <v>351</v>
      </c>
      <c r="AT376" s="216" t="s">
        <v>258</v>
      </c>
      <c r="AU376" s="216" t="s">
        <v>147</v>
      </c>
      <c r="AY376" s="18" t="s">
        <v>138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8" t="s">
        <v>147</v>
      </c>
      <c r="BK376" s="217">
        <f>ROUND(I376*H376,2)</f>
        <v>0</v>
      </c>
      <c r="BL376" s="18" t="s">
        <v>251</v>
      </c>
      <c r="BM376" s="216" t="s">
        <v>560</v>
      </c>
    </row>
    <row r="377" s="14" customFormat="1">
      <c r="A377" s="14"/>
      <c r="B377" s="234"/>
      <c r="C377" s="235"/>
      <c r="D377" s="225" t="s">
        <v>151</v>
      </c>
      <c r="E377" s="235"/>
      <c r="F377" s="237" t="s">
        <v>561</v>
      </c>
      <c r="G377" s="235"/>
      <c r="H377" s="238">
        <v>4.6200000000000001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4" t="s">
        <v>151</v>
      </c>
      <c r="AU377" s="244" t="s">
        <v>147</v>
      </c>
      <c r="AV377" s="14" t="s">
        <v>147</v>
      </c>
      <c r="AW377" s="14" t="s">
        <v>4</v>
      </c>
      <c r="AX377" s="14" t="s">
        <v>79</v>
      </c>
      <c r="AY377" s="244" t="s">
        <v>138</v>
      </c>
    </row>
    <row r="378" s="2" customFormat="1" ht="16.5" customHeight="1">
      <c r="A378" s="39"/>
      <c r="B378" s="40"/>
      <c r="C378" s="205" t="s">
        <v>562</v>
      </c>
      <c r="D378" s="205" t="s">
        <v>141</v>
      </c>
      <c r="E378" s="206" t="s">
        <v>563</v>
      </c>
      <c r="F378" s="207" t="s">
        <v>564</v>
      </c>
      <c r="G378" s="208" t="s">
        <v>144</v>
      </c>
      <c r="H378" s="209">
        <v>21.887</v>
      </c>
      <c r="I378" s="210"/>
      <c r="J378" s="211">
        <f>ROUND(I378*H378,2)</f>
        <v>0</v>
      </c>
      <c r="K378" s="207" t="s">
        <v>145</v>
      </c>
      <c r="L378" s="45"/>
      <c r="M378" s="212" t="s">
        <v>19</v>
      </c>
      <c r="N378" s="213" t="s">
        <v>43</v>
      </c>
      <c r="O378" s="85"/>
      <c r="P378" s="214">
        <f>O378*H378</f>
        <v>0</v>
      </c>
      <c r="Q378" s="214">
        <v>0</v>
      </c>
      <c r="R378" s="214">
        <f>Q378*H378</f>
        <v>0</v>
      </c>
      <c r="S378" s="214">
        <v>0.083169999999999994</v>
      </c>
      <c r="T378" s="215">
        <f>S378*H378</f>
        <v>1.8203417899999999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6" t="s">
        <v>251</v>
      </c>
      <c r="AT378" s="216" t="s">
        <v>141</v>
      </c>
      <c r="AU378" s="216" t="s">
        <v>147</v>
      </c>
      <c r="AY378" s="18" t="s">
        <v>138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147</v>
      </c>
      <c r="BK378" s="217">
        <f>ROUND(I378*H378,2)</f>
        <v>0</v>
      </c>
      <c r="BL378" s="18" t="s">
        <v>251</v>
      </c>
      <c r="BM378" s="216" t="s">
        <v>565</v>
      </c>
    </row>
    <row r="379" s="2" customFormat="1">
      <c r="A379" s="39"/>
      <c r="B379" s="40"/>
      <c r="C379" s="41"/>
      <c r="D379" s="218" t="s">
        <v>149</v>
      </c>
      <c r="E379" s="41"/>
      <c r="F379" s="219" t="s">
        <v>566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149</v>
      </c>
      <c r="AU379" s="18" t="s">
        <v>147</v>
      </c>
    </row>
    <row r="380" s="13" customFormat="1">
      <c r="A380" s="13"/>
      <c r="B380" s="223"/>
      <c r="C380" s="224"/>
      <c r="D380" s="225" t="s">
        <v>151</v>
      </c>
      <c r="E380" s="226" t="s">
        <v>19</v>
      </c>
      <c r="F380" s="227" t="s">
        <v>544</v>
      </c>
      <c r="G380" s="224"/>
      <c r="H380" s="226" t="s">
        <v>19</v>
      </c>
      <c r="I380" s="228"/>
      <c r="J380" s="224"/>
      <c r="K380" s="224"/>
      <c r="L380" s="229"/>
      <c r="M380" s="230"/>
      <c r="N380" s="231"/>
      <c r="O380" s="231"/>
      <c r="P380" s="231"/>
      <c r="Q380" s="231"/>
      <c r="R380" s="231"/>
      <c r="S380" s="231"/>
      <c r="T380" s="23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3" t="s">
        <v>151</v>
      </c>
      <c r="AU380" s="233" t="s">
        <v>147</v>
      </c>
      <c r="AV380" s="13" t="s">
        <v>79</v>
      </c>
      <c r="AW380" s="13" t="s">
        <v>33</v>
      </c>
      <c r="AX380" s="13" t="s">
        <v>71</v>
      </c>
      <c r="AY380" s="233" t="s">
        <v>138</v>
      </c>
    </row>
    <row r="381" s="14" customFormat="1">
      <c r="A381" s="14"/>
      <c r="B381" s="234"/>
      <c r="C381" s="235"/>
      <c r="D381" s="225" t="s">
        <v>151</v>
      </c>
      <c r="E381" s="236" t="s">
        <v>19</v>
      </c>
      <c r="F381" s="237" t="s">
        <v>172</v>
      </c>
      <c r="G381" s="235"/>
      <c r="H381" s="238">
        <v>16.887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4" t="s">
        <v>151</v>
      </c>
      <c r="AU381" s="244" t="s">
        <v>147</v>
      </c>
      <c r="AV381" s="14" t="s">
        <v>147</v>
      </c>
      <c r="AW381" s="14" t="s">
        <v>33</v>
      </c>
      <c r="AX381" s="14" t="s">
        <v>71</v>
      </c>
      <c r="AY381" s="244" t="s">
        <v>138</v>
      </c>
    </row>
    <row r="382" s="14" customFormat="1">
      <c r="A382" s="14"/>
      <c r="B382" s="234"/>
      <c r="C382" s="235"/>
      <c r="D382" s="225" t="s">
        <v>151</v>
      </c>
      <c r="E382" s="236" t="s">
        <v>19</v>
      </c>
      <c r="F382" s="237" t="s">
        <v>154</v>
      </c>
      <c r="G382" s="235"/>
      <c r="H382" s="238">
        <v>5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4" t="s">
        <v>151</v>
      </c>
      <c r="AU382" s="244" t="s">
        <v>147</v>
      </c>
      <c r="AV382" s="14" t="s">
        <v>147</v>
      </c>
      <c r="AW382" s="14" t="s">
        <v>33</v>
      </c>
      <c r="AX382" s="14" t="s">
        <v>71</v>
      </c>
      <c r="AY382" s="244" t="s">
        <v>138</v>
      </c>
    </row>
    <row r="383" s="15" customFormat="1">
      <c r="A383" s="15"/>
      <c r="B383" s="245"/>
      <c r="C383" s="246"/>
      <c r="D383" s="225" t="s">
        <v>151</v>
      </c>
      <c r="E383" s="247" t="s">
        <v>19</v>
      </c>
      <c r="F383" s="248" t="s">
        <v>156</v>
      </c>
      <c r="G383" s="246"/>
      <c r="H383" s="249">
        <v>21.887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55" t="s">
        <v>151</v>
      </c>
      <c r="AU383" s="255" t="s">
        <v>147</v>
      </c>
      <c r="AV383" s="15" t="s">
        <v>146</v>
      </c>
      <c r="AW383" s="15" t="s">
        <v>33</v>
      </c>
      <c r="AX383" s="15" t="s">
        <v>79</v>
      </c>
      <c r="AY383" s="255" t="s">
        <v>138</v>
      </c>
    </row>
    <row r="384" s="2" customFormat="1" ht="24.15" customHeight="1">
      <c r="A384" s="39"/>
      <c r="B384" s="40"/>
      <c r="C384" s="205" t="s">
        <v>567</v>
      </c>
      <c r="D384" s="205" t="s">
        <v>141</v>
      </c>
      <c r="E384" s="206" t="s">
        <v>568</v>
      </c>
      <c r="F384" s="207" t="s">
        <v>569</v>
      </c>
      <c r="G384" s="208" t="s">
        <v>144</v>
      </c>
      <c r="H384" s="209">
        <v>21.887</v>
      </c>
      <c r="I384" s="210"/>
      <c r="J384" s="211">
        <f>ROUND(I384*H384,2)</f>
        <v>0</v>
      </c>
      <c r="K384" s="207" t="s">
        <v>145</v>
      </c>
      <c r="L384" s="45"/>
      <c r="M384" s="212" t="s">
        <v>19</v>
      </c>
      <c r="N384" s="213" t="s">
        <v>43</v>
      </c>
      <c r="O384" s="85"/>
      <c r="P384" s="214">
        <f>O384*H384</f>
        <v>0</v>
      </c>
      <c r="Q384" s="214">
        <v>0.0063499999999999997</v>
      </c>
      <c r="R384" s="214">
        <f>Q384*H384</f>
        <v>0.13898245000000001</v>
      </c>
      <c r="S384" s="214">
        <v>0</v>
      </c>
      <c r="T384" s="215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6" t="s">
        <v>251</v>
      </c>
      <c r="AT384" s="216" t="s">
        <v>141</v>
      </c>
      <c r="AU384" s="216" t="s">
        <v>147</v>
      </c>
      <c r="AY384" s="18" t="s">
        <v>138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8" t="s">
        <v>147</v>
      </c>
      <c r="BK384" s="217">
        <f>ROUND(I384*H384,2)</f>
        <v>0</v>
      </c>
      <c r="BL384" s="18" t="s">
        <v>251</v>
      </c>
      <c r="BM384" s="216" t="s">
        <v>570</v>
      </c>
    </row>
    <row r="385" s="2" customFormat="1">
      <c r="A385" s="39"/>
      <c r="B385" s="40"/>
      <c r="C385" s="41"/>
      <c r="D385" s="218" t="s">
        <v>149</v>
      </c>
      <c r="E385" s="41"/>
      <c r="F385" s="219" t="s">
        <v>571</v>
      </c>
      <c r="G385" s="41"/>
      <c r="H385" s="41"/>
      <c r="I385" s="220"/>
      <c r="J385" s="41"/>
      <c r="K385" s="41"/>
      <c r="L385" s="45"/>
      <c r="M385" s="221"/>
      <c r="N385" s="222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149</v>
      </c>
      <c r="AU385" s="18" t="s">
        <v>147</v>
      </c>
    </row>
    <row r="386" s="13" customFormat="1">
      <c r="A386" s="13"/>
      <c r="B386" s="223"/>
      <c r="C386" s="224"/>
      <c r="D386" s="225" t="s">
        <v>151</v>
      </c>
      <c r="E386" s="226" t="s">
        <v>19</v>
      </c>
      <c r="F386" s="227" t="s">
        <v>544</v>
      </c>
      <c r="G386" s="224"/>
      <c r="H386" s="226" t="s">
        <v>19</v>
      </c>
      <c r="I386" s="228"/>
      <c r="J386" s="224"/>
      <c r="K386" s="224"/>
      <c r="L386" s="229"/>
      <c r="M386" s="230"/>
      <c r="N386" s="231"/>
      <c r="O386" s="231"/>
      <c r="P386" s="231"/>
      <c r="Q386" s="231"/>
      <c r="R386" s="231"/>
      <c r="S386" s="231"/>
      <c r="T386" s="23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3" t="s">
        <v>151</v>
      </c>
      <c r="AU386" s="233" t="s">
        <v>147</v>
      </c>
      <c r="AV386" s="13" t="s">
        <v>79</v>
      </c>
      <c r="AW386" s="13" t="s">
        <v>33</v>
      </c>
      <c r="AX386" s="13" t="s">
        <v>71</v>
      </c>
      <c r="AY386" s="233" t="s">
        <v>138</v>
      </c>
    </row>
    <row r="387" s="14" customFormat="1">
      <c r="A387" s="14"/>
      <c r="B387" s="234"/>
      <c r="C387" s="235"/>
      <c r="D387" s="225" t="s">
        <v>151</v>
      </c>
      <c r="E387" s="236" t="s">
        <v>19</v>
      </c>
      <c r="F387" s="237" t="s">
        <v>172</v>
      </c>
      <c r="G387" s="235"/>
      <c r="H387" s="238">
        <v>16.887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4" t="s">
        <v>151</v>
      </c>
      <c r="AU387" s="244" t="s">
        <v>147</v>
      </c>
      <c r="AV387" s="14" t="s">
        <v>147</v>
      </c>
      <c r="AW387" s="14" t="s">
        <v>33</v>
      </c>
      <c r="AX387" s="14" t="s">
        <v>71</v>
      </c>
      <c r="AY387" s="244" t="s">
        <v>138</v>
      </c>
    </row>
    <row r="388" s="14" customFormat="1">
      <c r="A388" s="14"/>
      <c r="B388" s="234"/>
      <c r="C388" s="235"/>
      <c r="D388" s="225" t="s">
        <v>151</v>
      </c>
      <c r="E388" s="236" t="s">
        <v>19</v>
      </c>
      <c r="F388" s="237" t="s">
        <v>154</v>
      </c>
      <c r="G388" s="235"/>
      <c r="H388" s="238">
        <v>5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4" t="s">
        <v>151</v>
      </c>
      <c r="AU388" s="244" t="s">
        <v>147</v>
      </c>
      <c r="AV388" s="14" t="s">
        <v>147</v>
      </c>
      <c r="AW388" s="14" t="s">
        <v>33</v>
      </c>
      <c r="AX388" s="14" t="s">
        <v>71</v>
      </c>
      <c r="AY388" s="244" t="s">
        <v>138</v>
      </c>
    </row>
    <row r="389" s="15" customFormat="1">
      <c r="A389" s="15"/>
      <c r="B389" s="245"/>
      <c r="C389" s="246"/>
      <c r="D389" s="225" t="s">
        <v>151</v>
      </c>
      <c r="E389" s="247" t="s">
        <v>19</v>
      </c>
      <c r="F389" s="248" t="s">
        <v>156</v>
      </c>
      <c r="G389" s="246"/>
      <c r="H389" s="249">
        <v>21.887</v>
      </c>
      <c r="I389" s="250"/>
      <c r="J389" s="246"/>
      <c r="K389" s="246"/>
      <c r="L389" s="251"/>
      <c r="M389" s="252"/>
      <c r="N389" s="253"/>
      <c r="O389" s="253"/>
      <c r="P389" s="253"/>
      <c r="Q389" s="253"/>
      <c r="R389" s="253"/>
      <c r="S389" s="253"/>
      <c r="T389" s="254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55" t="s">
        <v>151</v>
      </c>
      <c r="AU389" s="255" t="s">
        <v>147</v>
      </c>
      <c r="AV389" s="15" t="s">
        <v>146</v>
      </c>
      <c r="AW389" s="15" t="s">
        <v>33</v>
      </c>
      <c r="AX389" s="15" t="s">
        <v>79</v>
      </c>
      <c r="AY389" s="255" t="s">
        <v>138</v>
      </c>
    </row>
    <row r="390" s="2" customFormat="1" ht="16.5" customHeight="1">
      <c r="A390" s="39"/>
      <c r="B390" s="40"/>
      <c r="C390" s="256" t="s">
        <v>572</v>
      </c>
      <c r="D390" s="256" t="s">
        <v>258</v>
      </c>
      <c r="E390" s="257" t="s">
        <v>573</v>
      </c>
      <c r="F390" s="258" t="s">
        <v>574</v>
      </c>
      <c r="G390" s="259" t="s">
        <v>144</v>
      </c>
      <c r="H390" s="260">
        <v>24.076000000000001</v>
      </c>
      <c r="I390" s="261"/>
      <c r="J390" s="262">
        <f>ROUND(I390*H390,2)</f>
        <v>0</v>
      </c>
      <c r="K390" s="258" t="s">
        <v>145</v>
      </c>
      <c r="L390" s="263"/>
      <c r="M390" s="264" t="s">
        <v>19</v>
      </c>
      <c r="N390" s="265" t="s">
        <v>43</v>
      </c>
      <c r="O390" s="85"/>
      <c r="P390" s="214">
        <f>O390*H390</f>
        <v>0</v>
      </c>
      <c r="Q390" s="214">
        <v>0.017999999999999999</v>
      </c>
      <c r="R390" s="214">
        <f>Q390*H390</f>
        <v>0.43336799999999998</v>
      </c>
      <c r="S390" s="214">
        <v>0</v>
      </c>
      <c r="T390" s="215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16" t="s">
        <v>351</v>
      </c>
      <c r="AT390" s="216" t="s">
        <v>258</v>
      </c>
      <c r="AU390" s="216" t="s">
        <v>147</v>
      </c>
      <c r="AY390" s="18" t="s">
        <v>138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8" t="s">
        <v>147</v>
      </c>
      <c r="BK390" s="217">
        <f>ROUND(I390*H390,2)</f>
        <v>0</v>
      </c>
      <c r="BL390" s="18" t="s">
        <v>251</v>
      </c>
      <c r="BM390" s="216" t="s">
        <v>575</v>
      </c>
    </row>
    <row r="391" s="14" customFormat="1">
      <c r="A391" s="14"/>
      <c r="B391" s="234"/>
      <c r="C391" s="235"/>
      <c r="D391" s="225" t="s">
        <v>151</v>
      </c>
      <c r="E391" s="235"/>
      <c r="F391" s="237" t="s">
        <v>576</v>
      </c>
      <c r="G391" s="235"/>
      <c r="H391" s="238">
        <v>24.076000000000001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4" t="s">
        <v>151</v>
      </c>
      <c r="AU391" s="244" t="s">
        <v>147</v>
      </c>
      <c r="AV391" s="14" t="s">
        <v>147</v>
      </c>
      <c r="AW391" s="14" t="s">
        <v>4</v>
      </c>
      <c r="AX391" s="14" t="s">
        <v>79</v>
      </c>
      <c r="AY391" s="244" t="s">
        <v>138</v>
      </c>
    </row>
    <row r="392" s="2" customFormat="1" ht="16.5" customHeight="1">
      <c r="A392" s="39"/>
      <c r="B392" s="40"/>
      <c r="C392" s="205" t="s">
        <v>577</v>
      </c>
      <c r="D392" s="205" t="s">
        <v>141</v>
      </c>
      <c r="E392" s="206" t="s">
        <v>578</v>
      </c>
      <c r="F392" s="207" t="s">
        <v>579</v>
      </c>
      <c r="G392" s="208" t="s">
        <v>144</v>
      </c>
      <c r="H392" s="209">
        <v>21.887</v>
      </c>
      <c r="I392" s="210"/>
      <c r="J392" s="211">
        <f>ROUND(I392*H392,2)</f>
        <v>0</v>
      </c>
      <c r="K392" s="207" t="s">
        <v>145</v>
      </c>
      <c r="L392" s="45"/>
      <c r="M392" s="212" t="s">
        <v>19</v>
      </c>
      <c r="N392" s="213" t="s">
        <v>43</v>
      </c>
      <c r="O392" s="85"/>
      <c r="P392" s="214">
        <f>O392*H392</f>
        <v>0</v>
      </c>
      <c r="Q392" s="214">
        <v>0.0015</v>
      </c>
      <c r="R392" s="214">
        <f>Q392*H392</f>
        <v>0.032830499999999999</v>
      </c>
      <c r="S392" s="214">
        <v>0</v>
      </c>
      <c r="T392" s="21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251</v>
      </c>
      <c r="AT392" s="216" t="s">
        <v>141</v>
      </c>
      <c r="AU392" s="216" t="s">
        <v>147</v>
      </c>
      <c r="AY392" s="18" t="s">
        <v>138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147</v>
      </c>
      <c r="BK392" s="217">
        <f>ROUND(I392*H392,2)</f>
        <v>0</v>
      </c>
      <c r="BL392" s="18" t="s">
        <v>251</v>
      </c>
      <c r="BM392" s="216" t="s">
        <v>580</v>
      </c>
    </row>
    <row r="393" s="2" customFormat="1">
      <c r="A393" s="39"/>
      <c r="B393" s="40"/>
      <c r="C393" s="41"/>
      <c r="D393" s="218" t="s">
        <v>149</v>
      </c>
      <c r="E393" s="41"/>
      <c r="F393" s="219" t="s">
        <v>581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149</v>
      </c>
      <c r="AU393" s="18" t="s">
        <v>147</v>
      </c>
    </row>
    <row r="394" s="13" customFormat="1">
      <c r="A394" s="13"/>
      <c r="B394" s="223"/>
      <c r="C394" s="224"/>
      <c r="D394" s="225" t="s">
        <v>151</v>
      </c>
      <c r="E394" s="226" t="s">
        <v>19</v>
      </c>
      <c r="F394" s="227" t="s">
        <v>544</v>
      </c>
      <c r="G394" s="224"/>
      <c r="H394" s="226" t="s">
        <v>19</v>
      </c>
      <c r="I394" s="228"/>
      <c r="J394" s="224"/>
      <c r="K394" s="224"/>
      <c r="L394" s="229"/>
      <c r="M394" s="230"/>
      <c r="N394" s="231"/>
      <c r="O394" s="231"/>
      <c r="P394" s="231"/>
      <c r="Q394" s="231"/>
      <c r="R394" s="231"/>
      <c r="S394" s="231"/>
      <c r="T394" s="23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3" t="s">
        <v>151</v>
      </c>
      <c r="AU394" s="233" t="s">
        <v>147</v>
      </c>
      <c r="AV394" s="13" t="s">
        <v>79</v>
      </c>
      <c r="AW394" s="13" t="s">
        <v>33</v>
      </c>
      <c r="AX394" s="13" t="s">
        <v>71</v>
      </c>
      <c r="AY394" s="233" t="s">
        <v>138</v>
      </c>
    </row>
    <row r="395" s="14" customFormat="1">
      <c r="A395" s="14"/>
      <c r="B395" s="234"/>
      <c r="C395" s="235"/>
      <c r="D395" s="225" t="s">
        <v>151</v>
      </c>
      <c r="E395" s="236" t="s">
        <v>19</v>
      </c>
      <c r="F395" s="237" t="s">
        <v>172</v>
      </c>
      <c r="G395" s="235"/>
      <c r="H395" s="238">
        <v>16.887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4" t="s">
        <v>151</v>
      </c>
      <c r="AU395" s="244" t="s">
        <v>147</v>
      </c>
      <c r="AV395" s="14" t="s">
        <v>147</v>
      </c>
      <c r="AW395" s="14" t="s">
        <v>33</v>
      </c>
      <c r="AX395" s="14" t="s">
        <v>71</v>
      </c>
      <c r="AY395" s="244" t="s">
        <v>138</v>
      </c>
    </row>
    <row r="396" s="14" customFormat="1">
      <c r="A396" s="14"/>
      <c r="B396" s="234"/>
      <c r="C396" s="235"/>
      <c r="D396" s="225" t="s">
        <v>151</v>
      </c>
      <c r="E396" s="236" t="s">
        <v>19</v>
      </c>
      <c r="F396" s="237" t="s">
        <v>154</v>
      </c>
      <c r="G396" s="235"/>
      <c r="H396" s="238">
        <v>5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4" t="s">
        <v>151</v>
      </c>
      <c r="AU396" s="244" t="s">
        <v>147</v>
      </c>
      <c r="AV396" s="14" t="s">
        <v>147</v>
      </c>
      <c r="AW396" s="14" t="s">
        <v>33</v>
      </c>
      <c r="AX396" s="14" t="s">
        <v>71</v>
      </c>
      <c r="AY396" s="244" t="s">
        <v>138</v>
      </c>
    </row>
    <row r="397" s="15" customFormat="1">
      <c r="A397" s="15"/>
      <c r="B397" s="245"/>
      <c r="C397" s="246"/>
      <c r="D397" s="225" t="s">
        <v>151</v>
      </c>
      <c r="E397" s="247" t="s">
        <v>19</v>
      </c>
      <c r="F397" s="248" t="s">
        <v>156</v>
      </c>
      <c r="G397" s="246"/>
      <c r="H397" s="249">
        <v>21.887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5" t="s">
        <v>151</v>
      </c>
      <c r="AU397" s="255" t="s">
        <v>147</v>
      </c>
      <c r="AV397" s="15" t="s">
        <v>146</v>
      </c>
      <c r="AW397" s="15" t="s">
        <v>33</v>
      </c>
      <c r="AX397" s="15" t="s">
        <v>79</v>
      </c>
      <c r="AY397" s="255" t="s">
        <v>138</v>
      </c>
    </row>
    <row r="398" s="2" customFormat="1" ht="16.5" customHeight="1">
      <c r="A398" s="39"/>
      <c r="B398" s="40"/>
      <c r="C398" s="205" t="s">
        <v>582</v>
      </c>
      <c r="D398" s="205" t="s">
        <v>141</v>
      </c>
      <c r="E398" s="206" t="s">
        <v>583</v>
      </c>
      <c r="F398" s="207" t="s">
        <v>584</v>
      </c>
      <c r="G398" s="208" t="s">
        <v>302</v>
      </c>
      <c r="H398" s="209">
        <v>55.539999999999999</v>
      </c>
      <c r="I398" s="210"/>
      <c r="J398" s="211">
        <f>ROUND(I398*H398,2)</f>
        <v>0</v>
      </c>
      <c r="K398" s="207" t="s">
        <v>145</v>
      </c>
      <c r="L398" s="45"/>
      <c r="M398" s="212" t="s">
        <v>19</v>
      </c>
      <c r="N398" s="213" t="s">
        <v>43</v>
      </c>
      <c r="O398" s="85"/>
      <c r="P398" s="214">
        <f>O398*H398</f>
        <v>0</v>
      </c>
      <c r="Q398" s="214">
        <v>3.0000000000000001E-05</v>
      </c>
      <c r="R398" s="214">
        <f>Q398*H398</f>
        <v>0.0016662000000000001</v>
      </c>
      <c r="S398" s="214">
        <v>0</v>
      </c>
      <c r="T398" s="215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6" t="s">
        <v>251</v>
      </c>
      <c r="AT398" s="216" t="s">
        <v>141</v>
      </c>
      <c r="AU398" s="216" t="s">
        <v>147</v>
      </c>
      <c r="AY398" s="18" t="s">
        <v>138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8" t="s">
        <v>147</v>
      </c>
      <c r="BK398" s="217">
        <f>ROUND(I398*H398,2)</f>
        <v>0</v>
      </c>
      <c r="BL398" s="18" t="s">
        <v>251</v>
      </c>
      <c r="BM398" s="216" t="s">
        <v>585</v>
      </c>
    </row>
    <row r="399" s="2" customFormat="1">
      <c r="A399" s="39"/>
      <c r="B399" s="40"/>
      <c r="C399" s="41"/>
      <c r="D399" s="218" t="s">
        <v>149</v>
      </c>
      <c r="E399" s="41"/>
      <c r="F399" s="219" t="s">
        <v>586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149</v>
      </c>
      <c r="AU399" s="18" t="s">
        <v>147</v>
      </c>
    </row>
    <row r="400" s="13" customFormat="1">
      <c r="A400" s="13"/>
      <c r="B400" s="223"/>
      <c r="C400" s="224"/>
      <c r="D400" s="225" t="s">
        <v>151</v>
      </c>
      <c r="E400" s="226" t="s">
        <v>19</v>
      </c>
      <c r="F400" s="227" t="s">
        <v>284</v>
      </c>
      <c r="G400" s="224"/>
      <c r="H400" s="226" t="s">
        <v>19</v>
      </c>
      <c r="I400" s="228"/>
      <c r="J400" s="224"/>
      <c r="K400" s="224"/>
      <c r="L400" s="229"/>
      <c r="M400" s="230"/>
      <c r="N400" s="231"/>
      <c r="O400" s="231"/>
      <c r="P400" s="231"/>
      <c r="Q400" s="231"/>
      <c r="R400" s="231"/>
      <c r="S400" s="231"/>
      <c r="T400" s="23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3" t="s">
        <v>151</v>
      </c>
      <c r="AU400" s="233" t="s">
        <v>147</v>
      </c>
      <c r="AV400" s="13" t="s">
        <v>79</v>
      </c>
      <c r="AW400" s="13" t="s">
        <v>33</v>
      </c>
      <c r="AX400" s="13" t="s">
        <v>71</v>
      </c>
      <c r="AY400" s="233" t="s">
        <v>138</v>
      </c>
    </row>
    <row r="401" s="14" customFormat="1">
      <c r="A401" s="14"/>
      <c r="B401" s="234"/>
      <c r="C401" s="235"/>
      <c r="D401" s="225" t="s">
        <v>151</v>
      </c>
      <c r="E401" s="236" t="s">
        <v>19</v>
      </c>
      <c r="F401" s="237" t="s">
        <v>587</v>
      </c>
      <c r="G401" s="235"/>
      <c r="H401" s="238">
        <v>50.539999999999999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4" t="s">
        <v>151</v>
      </c>
      <c r="AU401" s="244" t="s">
        <v>147</v>
      </c>
      <c r="AV401" s="14" t="s">
        <v>147</v>
      </c>
      <c r="AW401" s="14" t="s">
        <v>33</v>
      </c>
      <c r="AX401" s="14" t="s">
        <v>71</v>
      </c>
      <c r="AY401" s="244" t="s">
        <v>138</v>
      </c>
    </row>
    <row r="402" s="14" customFormat="1">
      <c r="A402" s="14"/>
      <c r="B402" s="234"/>
      <c r="C402" s="235"/>
      <c r="D402" s="225" t="s">
        <v>151</v>
      </c>
      <c r="E402" s="236" t="s">
        <v>19</v>
      </c>
      <c r="F402" s="237" t="s">
        <v>177</v>
      </c>
      <c r="G402" s="235"/>
      <c r="H402" s="238">
        <v>5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4" t="s">
        <v>151</v>
      </c>
      <c r="AU402" s="244" t="s">
        <v>147</v>
      </c>
      <c r="AV402" s="14" t="s">
        <v>147</v>
      </c>
      <c r="AW402" s="14" t="s">
        <v>33</v>
      </c>
      <c r="AX402" s="14" t="s">
        <v>71</v>
      </c>
      <c r="AY402" s="244" t="s">
        <v>138</v>
      </c>
    </row>
    <row r="403" s="15" customFormat="1">
      <c r="A403" s="15"/>
      <c r="B403" s="245"/>
      <c r="C403" s="246"/>
      <c r="D403" s="225" t="s">
        <v>151</v>
      </c>
      <c r="E403" s="247" t="s">
        <v>19</v>
      </c>
      <c r="F403" s="248" t="s">
        <v>156</v>
      </c>
      <c r="G403" s="246"/>
      <c r="H403" s="249">
        <v>55.539999999999999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55" t="s">
        <v>151</v>
      </c>
      <c r="AU403" s="255" t="s">
        <v>147</v>
      </c>
      <c r="AV403" s="15" t="s">
        <v>146</v>
      </c>
      <c r="AW403" s="15" t="s">
        <v>33</v>
      </c>
      <c r="AX403" s="15" t="s">
        <v>79</v>
      </c>
      <c r="AY403" s="255" t="s">
        <v>138</v>
      </c>
    </row>
    <row r="404" s="2" customFormat="1" ht="16.5" customHeight="1">
      <c r="A404" s="39"/>
      <c r="B404" s="40"/>
      <c r="C404" s="205" t="s">
        <v>588</v>
      </c>
      <c r="D404" s="205" t="s">
        <v>141</v>
      </c>
      <c r="E404" s="206" t="s">
        <v>589</v>
      </c>
      <c r="F404" s="207" t="s">
        <v>590</v>
      </c>
      <c r="G404" s="208" t="s">
        <v>302</v>
      </c>
      <c r="H404" s="209">
        <v>55.539999999999999</v>
      </c>
      <c r="I404" s="210"/>
      <c r="J404" s="211">
        <f>ROUND(I404*H404,2)</f>
        <v>0</v>
      </c>
      <c r="K404" s="207" t="s">
        <v>145</v>
      </c>
      <c r="L404" s="45"/>
      <c r="M404" s="212" t="s">
        <v>19</v>
      </c>
      <c r="N404" s="213" t="s">
        <v>43</v>
      </c>
      <c r="O404" s="85"/>
      <c r="P404" s="214">
        <f>O404*H404</f>
        <v>0</v>
      </c>
      <c r="Q404" s="214">
        <v>0.00032000000000000003</v>
      </c>
      <c r="R404" s="214">
        <f>Q404*H404</f>
        <v>0.017772800000000002</v>
      </c>
      <c r="S404" s="214">
        <v>0</v>
      </c>
      <c r="T404" s="21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6" t="s">
        <v>251</v>
      </c>
      <c r="AT404" s="216" t="s">
        <v>141</v>
      </c>
      <c r="AU404" s="216" t="s">
        <v>147</v>
      </c>
      <c r="AY404" s="18" t="s">
        <v>138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147</v>
      </c>
      <c r="BK404" s="217">
        <f>ROUND(I404*H404,2)</f>
        <v>0</v>
      </c>
      <c r="BL404" s="18" t="s">
        <v>251</v>
      </c>
      <c r="BM404" s="216" t="s">
        <v>591</v>
      </c>
    </row>
    <row r="405" s="2" customFormat="1">
      <c r="A405" s="39"/>
      <c r="B405" s="40"/>
      <c r="C405" s="41"/>
      <c r="D405" s="218" t="s">
        <v>149</v>
      </c>
      <c r="E405" s="41"/>
      <c r="F405" s="219" t="s">
        <v>592</v>
      </c>
      <c r="G405" s="41"/>
      <c r="H405" s="41"/>
      <c r="I405" s="220"/>
      <c r="J405" s="41"/>
      <c r="K405" s="41"/>
      <c r="L405" s="45"/>
      <c r="M405" s="221"/>
      <c r="N405" s="222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149</v>
      </c>
      <c r="AU405" s="18" t="s">
        <v>147</v>
      </c>
    </row>
    <row r="406" s="13" customFormat="1">
      <c r="A406" s="13"/>
      <c r="B406" s="223"/>
      <c r="C406" s="224"/>
      <c r="D406" s="225" t="s">
        <v>151</v>
      </c>
      <c r="E406" s="226" t="s">
        <v>19</v>
      </c>
      <c r="F406" s="227" t="s">
        <v>284</v>
      </c>
      <c r="G406" s="224"/>
      <c r="H406" s="226" t="s">
        <v>19</v>
      </c>
      <c r="I406" s="228"/>
      <c r="J406" s="224"/>
      <c r="K406" s="224"/>
      <c r="L406" s="229"/>
      <c r="M406" s="230"/>
      <c r="N406" s="231"/>
      <c r="O406" s="231"/>
      <c r="P406" s="231"/>
      <c r="Q406" s="231"/>
      <c r="R406" s="231"/>
      <c r="S406" s="231"/>
      <c r="T406" s="23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3" t="s">
        <v>151</v>
      </c>
      <c r="AU406" s="233" t="s">
        <v>147</v>
      </c>
      <c r="AV406" s="13" t="s">
        <v>79</v>
      </c>
      <c r="AW406" s="13" t="s">
        <v>33</v>
      </c>
      <c r="AX406" s="13" t="s">
        <v>71</v>
      </c>
      <c r="AY406" s="233" t="s">
        <v>138</v>
      </c>
    </row>
    <row r="407" s="14" customFormat="1">
      <c r="A407" s="14"/>
      <c r="B407" s="234"/>
      <c r="C407" s="235"/>
      <c r="D407" s="225" t="s">
        <v>151</v>
      </c>
      <c r="E407" s="236" t="s">
        <v>19</v>
      </c>
      <c r="F407" s="237" t="s">
        <v>587</v>
      </c>
      <c r="G407" s="235"/>
      <c r="H407" s="238">
        <v>50.539999999999999</v>
      </c>
      <c r="I407" s="239"/>
      <c r="J407" s="235"/>
      <c r="K407" s="235"/>
      <c r="L407" s="240"/>
      <c r="M407" s="241"/>
      <c r="N407" s="242"/>
      <c r="O407" s="242"/>
      <c r="P407" s="242"/>
      <c r="Q407" s="242"/>
      <c r="R407" s="242"/>
      <c r="S407" s="242"/>
      <c r="T407" s="24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4" t="s">
        <v>151</v>
      </c>
      <c r="AU407" s="244" t="s">
        <v>147</v>
      </c>
      <c r="AV407" s="14" t="s">
        <v>147</v>
      </c>
      <c r="AW407" s="14" t="s">
        <v>33</v>
      </c>
      <c r="AX407" s="14" t="s">
        <v>71</v>
      </c>
      <c r="AY407" s="244" t="s">
        <v>138</v>
      </c>
    </row>
    <row r="408" s="14" customFormat="1">
      <c r="A408" s="14"/>
      <c r="B408" s="234"/>
      <c r="C408" s="235"/>
      <c r="D408" s="225" t="s">
        <v>151</v>
      </c>
      <c r="E408" s="236" t="s">
        <v>19</v>
      </c>
      <c r="F408" s="237" t="s">
        <v>177</v>
      </c>
      <c r="G408" s="235"/>
      <c r="H408" s="238">
        <v>5</v>
      </c>
      <c r="I408" s="239"/>
      <c r="J408" s="235"/>
      <c r="K408" s="235"/>
      <c r="L408" s="240"/>
      <c r="M408" s="241"/>
      <c r="N408" s="242"/>
      <c r="O408" s="242"/>
      <c r="P408" s="242"/>
      <c r="Q408" s="242"/>
      <c r="R408" s="242"/>
      <c r="S408" s="242"/>
      <c r="T408" s="24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4" t="s">
        <v>151</v>
      </c>
      <c r="AU408" s="244" t="s">
        <v>147</v>
      </c>
      <c r="AV408" s="14" t="s">
        <v>147</v>
      </c>
      <c r="AW408" s="14" t="s">
        <v>33</v>
      </c>
      <c r="AX408" s="14" t="s">
        <v>71</v>
      </c>
      <c r="AY408" s="244" t="s">
        <v>138</v>
      </c>
    </row>
    <row r="409" s="15" customFormat="1">
      <c r="A409" s="15"/>
      <c r="B409" s="245"/>
      <c r="C409" s="246"/>
      <c r="D409" s="225" t="s">
        <v>151</v>
      </c>
      <c r="E409" s="247" t="s">
        <v>19</v>
      </c>
      <c r="F409" s="248" t="s">
        <v>156</v>
      </c>
      <c r="G409" s="246"/>
      <c r="H409" s="249">
        <v>55.539999999999999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55" t="s">
        <v>151</v>
      </c>
      <c r="AU409" s="255" t="s">
        <v>147</v>
      </c>
      <c r="AV409" s="15" t="s">
        <v>146</v>
      </c>
      <c r="AW409" s="15" t="s">
        <v>33</v>
      </c>
      <c r="AX409" s="15" t="s">
        <v>79</v>
      </c>
      <c r="AY409" s="255" t="s">
        <v>138</v>
      </c>
    </row>
    <row r="410" s="2" customFormat="1" ht="24.15" customHeight="1">
      <c r="A410" s="39"/>
      <c r="B410" s="40"/>
      <c r="C410" s="205" t="s">
        <v>593</v>
      </c>
      <c r="D410" s="205" t="s">
        <v>141</v>
      </c>
      <c r="E410" s="206" t="s">
        <v>594</v>
      </c>
      <c r="F410" s="207" t="s">
        <v>595</v>
      </c>
      <c r="G410" s="208" t="s">
        <v>330</v>
      </c>
      <c r="H410" s="209">
        <v>0.63300000000000001</v>
      </c>
      <c r="I410" s="210"/>
      <c r="J410" s="211">
        <f>ROUND(I410*H410,2)</f>
        <v>0</v>
      </c>
      <c r="K410" s="207" t="s">
        <v>145</v>
      </c>
      <c r="L410" s="45"/>
      <c r="M410" s="212" t="s">
        <v>19</v>
      </c>
      <c r="N410" s="213" t="s">
        <v>43</v>
      </c>
      <c r="O410" s="85"/>
      <c r="P410" s="214">
        <f>O410*H410</f>
        <v>0</v>
      </c>
      <c r="Q410" s="214">
        <v>0</v>
      </c>
      <c r="R410" s="214">
        <f>Q410*H410</f>
        <v>0</v>
      </c>
      <c r="S410" s="214">
        <v>0</v>
      </c>
      <c r="T410" s="21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6" t="s">
        <v>251</v>
      </c>
      <c r="AT410" s="216" t="s">
        <v>141</v>
      </c>
      <c r="AU410" s="216" t="s">
        <v>147</v>
      </c>
      <c r="AY410" s="18" t="s">
        <v>138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147</v>
      </c>
      <c r="BK410" s="217">
        <f>ROUND(I410*H410,2)</f>
        <v>0</v>
      </c>
      <c r="BL410" s="18" t="s">
        <v>251</v>
      </c>
      <c r="BM410" s="216" t="s">
        <v>596</v>
      </c>
    </row>
    <row r="411" s="2" customFormat="1">
      <c r="A411" s="39"/>
      <c r="B411" s="40"/>
      <c r="C411" s="41"/>
      <c r="D411" s="218" t="s">
        <v>149</v>
      </c>
      <c r="E411" s="41"/>
      <c r="F411" s="219" t="s">
        <v>597</v>
      </c>
      <c r="G411" s="41"/>
      <c r="H411" s="41"/>
      <c r="I411" s="220"/>
      <c r="J411" s="41"/>
      <c r="K411" s="41"/>
      <c r="L411" s="45"/>
      <c r="M411" s="221"/>
      <c r="N411" s="222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149</v>
      </c>
      <c r="AU411" s="18" t="s">
        <v>147</v>
      </c>
    </row>
    <row r="412" s="2" customFormat="1" ht="24.15" customHeight="1">
      <c r="A412" s="39"/>
      <c r="B412" s="40"/>
      <c r="C412" s="205" t="s">
        <v>598</v>
      </c>
      <c r="D412" s="205" t="s">
        <v>141</v>
      </c>
      <c r="E412" s="206" t="s">
        <v>599</v>
      </c>
      <c r="F412" s="207" t="s">
        <v>600</v>
      </c>
      <c r="G412" s="208" t="s">
        <v>330</v>
      </c>
      <c r="H412" s="209">
        <v>0.63300000000000001</v>
      </c>
      <c r="I412" s="210"/>
      <c r="J412" s="211">
        <f>ROUND(I412*H412,2)</f>
        <v>0</v>
      </c>
      <c r="K412" s="207" t="s">
        <v>145</v>
      </c>
      <c r="L412" s="45"/>
      <c r="M412" s="212" t="s">
        <v>19</v>
      </c>
      <c r="N412" s="213" t="s">
        <v>43</v>
      </c>
      <c r="O412" s="85"/>
      <c r="P412" s="214">
        <f>O412*H412</f>
        <v>0</v>
      </c>
      <c r="Q412" s="214">
        <v>0</v>
      </c>
      <c r="R412" s="214">
        <f>Q412*H412</f>
        <v>0</v>
      </c>
      <c r="S412" s="214">
        <v>0</v>
      </c>
      <c r="T412" s="215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16" t="s">
        <v>251</v>
      </c>
      <c r="AT412" s="216" t="s">
        <v>141</v>
      </c>
      <c r="AU412" s="216" t="s">
        <v>147</v>
      </c>
      <c r="AY412" s="18" t="s">
        <v>138</v>
      </c>
      <c r="BE412" s="217">
        <f>IF(N412="základní",J412,0)</f>
        <v>0</v>
      </c>
      <c r="BF412" s="217">
        <f>IF(N412="snížená",J412,0)</f>
        <v>0</v>
      </c>
      <c r="BG412" s="217">
        <f>IF(N412="zákl. přenesená",J412,0)</f>
        <v>0</v>
      </c>
      <c r="BH412" s="217">
        <f>IF(N412="sníž. přenesená",J412,0)</f>
        <v>0</v>
      </c>
      <c r="BI412" s="217">
        <f>IF(N412="nulová",J412,0)</f>
        <v>0</v>
      </c>
      <c r="BJ412" s="18" t="s">
        <v>147</v>
      </c>
      <c r="BK412" s="217">
        <f>ROUND(I412*H412,2)</f>
        <v>0</v>
      </c>
      <c r="BL412" s="18" t="s">
        <v>251</v>
      </c>
      <c r="BM412" s="216" t="s">
        <v>601</v>
      </c>
    </row>
    <row r="413" s="2" customFormat="1">
      <c r="A413" s="39"/>
      <c r="B413" s="40"/>
      <c r="C413" s="41"/>
      <c r="D413" s="218" t="s">
        <v>149</v>
      </c>
      <c r="E413" s="41"/>
      <c r="F413" s="219" t="s">
        <v>602</v>
      </c>
      <c r="G413" s="41"/>
      <c r="H413" s="41"/>
      <c r="I413" s="220"/>
      <c r="J413" s="41"/>
      <c r="K413" s="41"/>
      <c r="L413" s="45"/>
      <c r="M413" s="221"/>
      <c r="N413" s="222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149</v>
      </c>
      <c r="AU413" s="18" t="s">
        <v>147</v>
      </c>
    </row>
    <row r="414" s="2" customFormat="1" ht="24.15" customHeight="1">
      <c r="A414" s="39"/>
      <c r="B414" s="40"/>
      <c r="C414" s="205" t="s">
        <v>603</v>
      </c>
      <c r="D414" s="205" t="s">
        <v>141</v>
      </c>
      <c r="E414" s="206" t="s">
        <v>604</v>
      </c>
      <c r="F414" s="207" t="s">
        <v>605</v>
      </c>
      <c r="G414" s="208" t="s">
        <v>330</v>
      </c>
      <c r="H414" s="209">
        <v>0.63300000000000001</v>
      </c>
      <c r="I414" s="210"/>
      <c r="J414" s="211">
        <f>ROUND(I414*H414,2)</f>
        <v>0</v>
      </c>
      <c r="K414" s="207" t="s">
        <v>145</v>
      </c>
      <c r="L414" s="45"/>
      <c r="M414" s="212" t="s">
        <v>19</v>
      </c>
      <c r="N414" s="213" t="s">
        <v>43</v>
      </c>
      <c r="O414" s="85"/>
      <c r="P414" s="214">
        <f>O414*H414</f>
        <v>0</v>
      </c>
      <c r="Q414" s="214">
        <v>0</v>
      </c>
      <c r="R414" s="214">
        <f>Q414*H414</f>
        <v>0</v>
      </c>
      <c r="S414" s="214">
        <v>0</v>
      </c>
      <c r="T414" s="215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6" t="s">
        <v>251</v>
      </c>
      <c r="AT414" s="216" t="s">
        <v>141</v>
      </c>
      <c r="AU414" s="216" t="s">
        <v>147</v>
      </c>
      <c r="AY414" s="18" t="s">
        <v>138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8" t="s">
        <v>147</v>
      </c>
      <c r="BK414" s="217">
        <f>ROUND(I414*H414,2)</f>
        <v>0</v>
      </c>
      <c r="BL414" s="18" t="s">
        <v>251</v>
      </c>
      <c r="BM414" s="216" t="s">
        <v>606</v>
      </c>
    </row>
    <row r="415" s="2" customFormat="1">
      <c r="A415" s="39"/>
      <c r="B415" s="40"/>
      <c r="C415" s="41"/>
      <c r="D415" s="218" t="s">
        <v>149</v>
      </c>
      <c r="E415" s="41"/>
      <c r="F415" s="219" t="s">
        <v>607</v>
      </c>
      <c r="G415" s="41"/>
      <c r="H415" s="41"/>
      <c r="I415" s="220"/>
      <c r="J415" s="41"/>
      <c r="K415" s="41"/>
      <c r="L415" s="45"/>
      <c r="M415" s="221"/>
      <c r="N415" s="222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149</v>
      </c>
      <c r="AU415" s="18" t="s">
        <v>147</v>
      </c>
    </row>
    <row r="416" s="2" customFormat="1" ht="33" customHeight="1">
      <c r="A416" s="39"/>
      <c r="B416" s="40"/>
      <c r="C416" s="205" t="s">
        <v>608</v>
      </c>
      <c r="D416" s="205" t="s">
        <v>141</v>
      </c>
      <c r="E416" s="206" t="s">
        <v>609</v>
      </c>
      <c r="F416" s="207" t="s">
        <v>610</v>
      </c>
      <c r="G416" s="208" t="s">
        <v>330</v>
      </c>
      <c r="H416" s="209">
        <v>12.026999999999999</v>
      </c>
      <c r="I416" s="210"/>
      <c r="J416" s="211">
        <f>ROUND(I416*H416,2)</f>
        <v>0</v>
      </c>
      <c r="K416" s="207" t="s">
        <v>145</v>
      </c>
      <c r="L416" s="45"/>
      <c r="M416" s="212" t="s">
        <v>19</v>
      </c>
      <c r="N416" s="213" t="s">
        <v>43</v>
      </c>
      <c r="O416" s="85"/>
      <c r="P416" s="214">
        <f>O416*H416</f>
        <v>0</v>
      </c>
      <c r="Q416" s="214">
        <v>0</v>
      </c>
      <c r="R416" s="214">
        <f>Q416*H416</f>
        <v>0</v>
      </c>
      <c r="S416" s="214">
        <v>0</v>
      </c>
      <c r="T416" s="215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16" t="s">
        <v>251</v>
      </c>
      <c r="AT416" s="216" t="s">
        <v>141</v>
      </c>
      <c r="AU416" s="216" t="s">
        <v>147</v>
      </c>
      <c r="AY416" s="18" t="s">
        <v>138</v>
      </c>
      <c r="BE416" s="217">
        <f>IF(N416="základní",J416,0)</f>
        <v>0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8" t="s">
        <v>147</v>
      </c>
      <c r="BK416" s="217">
        <f>ROUND(I416*H416,2)</f>
        <v>0</v>
      </c>
      <c r="BL416" s="18" t="s">
        <v>251</v>
      </c>
      <c r="BM416" s="216" t="s">
        <v>611</v>
      </c>
    </row>
    <row r="417" s="2" customFormat="1">
      <c r="A417" s="39"/>
      <c r="B417" s="40"/>
      <c r="C417" s="41"/>
      <c r="D417" s="218" t="s">
        <v>149</v>
      </c>
      <c r="E417" s="41"/>
      <c r="F417" s="219" t="s">
        <v>612</v>
      </c>
      <c r="G417" s="41"/>
      <c r="H417" s="41"/>
      <c r="I417" s="220"/>
      <c r="J417" s="41"/>
      <c r="K417" s="41"/>
      <c r="L417" s="45"/>
      <c r="M417" s="221"/>
      <c r="N417" s="222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149</v>
      </c>
      <c r="AU417" s="18" t="s">
        <v>147</v>
      </c>
    </row>
    <row r="418" s="14" customFormat="1">
      <c r="A418" s="14"/>
      <c r="B418" s="234"/>
      <c r="C418" s="235"/>
      <c r="D418" s="225" t="s">
        <v>151</v>
      </c>
      <c r="E418" s="235"/>
      <c r="F418" s="237" t="s">
        <v>613</v>
      </c>
      <c r="G418" s="235"/>
      <c r="H418" s="238">
        <v>12.026999999999999</v>
      </c>
      <c r="I418" s="239"/>
      <c r="J418" s="235"/>
      <c r="K418" s="235"/>
      <c r="L418" s="240"/>
      <c r="M418" s="241"/>
      <c r="N418" s="242"/>
      <c r="O418" s="242"/>
      <c r="P418" s="242"/>
      <c r="Q418" s="242"/>
      <c r="R418" s="242"/>
      <c r="S418" s="242"/>
      <c r="T418" s="24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4" t="s">
        <v>151</v>
      </c>
      <c r="AU418" s="244" t="s">
        <v>147</v>
      </c>
      <c r="AV418" s="14" t="s">
        <v>147</v>
      </c>
      <c r="AW418" s="14" t="s">
        <v>4</v>
      </c>
      <c r="AX418" s="14" t="s">
        <v>79</v>
      </c>
      <c r="AY418" s="244" t="s">
        <v>138</v>
      </c>
    </row>
    <row r="419" s="12" customFormat="1" ht="22.8" customHeight="1">
      <c r="A419" s="12"/>
      <c r="B419" s="189"/>
      <c r="C419" s="190"/>
      <c r="D419" s="191" t="s">
        <v>70</v>
      </c>
      <c r="E419" s="203" t="s">
        <v>614</v>
      </c>
      <c r="F419" s="203" t="s">
        <v>615</v>
      </c>
      <c r="G419" s="190"/>
      <c r="H419" s="190"/>
      <c r="I419" s="193"/>
      <c r="J419" s="204">
        <f>BK419</f>
        <v>0</v>
      </c>
      <c r="K419" s="190"/>
      <c r="L419" s="195"/>
      <c r="M419" s="196"/>
      <c r="N419" s="197"/>
      <c r="O419" s="197"/>
      <c r="P419" s="198">
        <f>SUM(P420:P484)</f>
        <v>0</v>
      </c>
      <c r="Q419" s="197"/>
      <c r="R419" s="198">
        <f>SUM(R420:R484)</f>
        <v>2.5362519999999997</v>
      </c>
      <c r="S419" s="197"/>
      <c r="T419" s="199">
        <f>SUM(T420:T484)</f>
        <v>7.4098170000000012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00" t="s">
        <v>147</v>
      </c>
      <c r="AT419" s="201" t="s">
        <v>70</v>
      </c>
      <c r="AU419" s="201" t="s">
        <v>79</v>
      </c>
      <c r="AY419" s="200" t="s">
        <v>138</v>
      </c>
      <c r="BK419" s="202">
        <f>SUM(BK420:BK484)</f>
        <v>0</v>
      </c>
    </row>
    <row r="420" s="2" customFormat="1" ht="16.5" customHeight="1">
      <c r="A420" s="39"/>
      <c r="B420" s="40"/>
      <c r="C420" s="205" t="s">
        <v>616</v>
      </c>
      <c r="D420" s="205" t="s">
        <v>141</v>
      </c>
      <c r="E420" s="206" t="s">
        <v>617</v>
      </c>
      <c r="F420" s="207" t="s">
        <v>618</v>
      </c>
      <c r="G420" s="208" t="s">
        <v>144</v>
      </c>
      <c r="H420" s="209">
        <v>115.78</v>
      </c>
      <c r="I420" s="210"/>
      <c r="J420" s="211">
        <f>ROUND(I420*H420,2)</f>
        <v>0</v>
      </c>
      <c r="K420" s="207" t="s">
        <v>145</v>
      </c>
      <c r="L420" s="45"/>
      <c r="M420" s="212" t="s">
        <v>19</v>
      </c>
      <c r="N420" s="213" t="s">
        <v>43</v>
      </c>
      <c r="O420" s="85"/>
      <c r="P420" s="214">
        <f>O420*H420</f>
        <v>0</v>
      </c>
      <c r="Q420" s="214">
        <v>0</v>
      </c>
      <c r="R420" s="214">
        <f>Q420*H420</f>
        <v>0</v>
      </c>
      <c r="S420" s="214">
        <v>0</v>
      </c>
      <c r="T420" s="215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16" t="s">
        <v>251</v>
      </c>
      <c r="AT420" s="216" t="s">
        <v>141</v>
      </c>
      <c r="AU420" s="216" t="s">
        <v>147</v>
      </c>
      <c r="AY420" s="18" t="s">
        <v>138</v>
      </c>
      <c r="BE420" s="217">
        <f>IF(N420="základní",J420,0)</f>
        <v>0</v>
      </c>
      <c r="BF420" s="217">
        <f>IF(N420="snížená",J420,0)</f>
        <v>0</v>
      </c>
      <c r="BG420" s="217">
        <f>IF(N420="zákl. přenesená",J420,0)</f>
        <v>0</v>
      </c>
      <c r="BH420" s="217">
        <f>IF(N420="sníž. přenesená",J420,0)</f>
        <v>0</v>
      </c>
      <c r="BI420" s="217">
        <f>IF(N420="nulová",J420,0)</f>
        <v>0</v>
      </c>
      <c r="BJ420" s="18" t="s">
        <v>147</v>
      </c>
      <c r="BK420" s="217">
        <f>ROUND(I420*H420,2)</f>
        <v>0</v>
      </c>
      <c r="BL420" s="18" t="s">
        <v>251</v>
      </c>
      <c r="BM420" s="216" t="s">
        <v>619</v>
      </c>
    </row>
    <row r="421" s="2" customFormat="1">
      <c r="A421" s="39"/>
      <c r="B421" s="40"/>
      <c r="C421" s="41"/>
      <c r="D421" s="218" t="s">
        <v>149</v>
      </c>
      <c r="E421" s="41"/>
      <c r="F421" s="219" t="s">
        <v>620</v>
      </c>
      <c r="G421" s="41"/>
      <c r="H421" s="41"/>
      <c r="I421" s="220"/>
      <c r="J421" s="41"/>
      <c r="K421" s="41"/>
      <c r="L421" s="45"/>
      <c r="M421" s="221"/>
      <c r="N421" s="222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149</v>
      </c>
      <c r="AU421" s="18" t="s">
        <v>147</v>
      </c>
    </row>
    <row r="422" s="13" customFormat="1">
      <c r="A422" s="13"/>
      <c r="B422" s="223"/>
      <c r="C422" s="224"/>
      <c r="D422" s="225" t="s">
        <v>151</v>
      </c>
      <c r="E422" s="226" t="s">
        <v>19</v>
      </c>
      <c r="F422" s="227" t="s">
        <v>621</v>
      </c>
      <c r="G422" s="224"/>
      <c r="H422" s="226" t="s">
        <v>19</v>
      </c>
      <c r="I422" s="228"/>
      <c r="J422" s="224"/>
      <c r="K422" s="224"/>
      <c r="L422" s="229"/>
      <c r="M422" s="230"/>
      <c r="N422" s="231"/>
      <c r="O422" s="231"/>
      <c r="P422" s="231"/>
      <c r="Q422" s="231"/>
      <c r="R422" s="231"/>
      <c r="S422" s="231"/>
      <c r="T422" s="23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3" t="s">
        <v>151</v>
      </c>
      <c r="AU422" s="233" t="s">
        <v>147</v>
      </c>
      <c r="AV422" s="13" t="s">
        <v>79</v>
      </c>
      <c r="AW422" s="13" t="s">
        <v>33</v>
      </c>
      <c r="AX422" s="13" t="s">
        <v>71</v>
      </c>
      <c r="AY422" s="233" t="s">
        <v>138</v>
      </c>
    </row>
    <row r="423" s="14" customFormat="1">
      <c r="A423" s="14"/>
      <c r="B423" s="234"/>
      <c r="C423" s="235"/>
      <c r="D423" s="225" t="s">
        <v>151</v>
      </c>
      <c r="E423" s="236" t="s">
        <v>19</v>
      </c>
      <c r="F423" s="237" t="s">
        <v>622</v>
      </c>
      <c r="G423" s="235"/>
      <c r="H423" s="238">
        <v>101.08</v>
      </c>
      <c r="I423" s="239"/>
      <c r="J423" s="235"/>
      <c r="K423" s="235"/>
      <c r="L423" s="240"/>
      <c r="M423" s="241"/>
      <c r="N423" s="242"/>
      <c r="O423" s="242"/>
      <c r="P423" s="242"/>
      <c r="Q423" s="242"/>
      <c r="R423" s="242"/>
      <c r="S423" s="242"/>
      <c r="T423" s="24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4" t="s">
        <v>151</v>
      </c>
      <c r="AU423" s="244" t="s">
        <v>147</v>
      </c>
      <c r="AV423" s="14" t="s">
        <v>147</v>
      </c>
      <c r="AW423" s="14" t="s">
        <v>33</v>
      </c>
      <c r="AX423" s="14" t="s">
        <v>71</v>
      </c>
      <c r="AY423" s="244" t="s">
        <v>138</v>
      </c>
    </row>
    <row r="424" s="14" customFormat="1">
      <c r="A424" s="14"/>
      <c r="B424" s="234"/>
      <c r="C424" s="235"/>
      <c r="D424" s="225" t="s">
        <v>151</v>
      </c>
      <c r="E424" s="236" t="s">
        <v>19</v>
      </c>
      <c r="F424" s="237" t="s">
        <v>154</v>
      </c>
      <c r="G424" s="235"/>
      <c r="H424" s="238">
        <v>5</v>
      </c>
      <c r="I424" s="239"/>
      <c r="J424" s="235"/>
      <c r="K424" s="235"/>
      <c r="L424" s="240"/>
      <c r="M424" s="241"/>
      <c r="N424" s="242"/>
      <c r="O424" s="242"/>
      <c r="P424" s="242"/>
      <c r="Q424" s="242"/>
      <c r="R424" s="242"/>
      <c r="S424" s="242"/>
      <c r="T424" s="24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4" t="s">
        <v>151</v>
      </c>
      <c r="AU424" s="244" t="s">
        <v>147</v>
      </c>
      <c r="AV424" s="14" t="s">
        <v>147</v>
      </c>
      <c r="AW424" s="14" t="s">
        <v>33</v>
      </c>
      <c r="AX424" s="14" t="s">
        <v>71</v>
      </c>
      <c r="AY424" s="244" t="s">
        <v>138</v>
      </c>
    </row>
    <row r="425" s="13" customFormat="1">
      <c r="A425" s="13"/>
      <c r="B425" s="223"/>
      <c r="C425" s="224"/>
      <c r="D425" s="225" t="s">
        <v>151</v>
      </c>
      <c r="E425" s="226" t="s">
        <v>19</v>
      </c>
      <c r="F425" s="227" t="s">
        <v>623</v>
      </c>
      <c r="G425" s="224"/>
      <c r="H425" s="226" t="s">
        <v>19</v>
      </c>
      <c r="I425" s="228"/>
      <c r="J425" s="224"/>
      <c r="K425" s="224"/>
      <c r="L425" s="229"/>
      <c r="M425" s="230"/>
      <c r="N425" s="231"/>
      <c r="O425" s="231"/>
      <c r="P425" s="231"/>
      <c r="Q425" s="231"/>
      <c r="R425" s="231"/>
      <c r="S425" s="231"/>
      <c r="T425" s="23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3" t="s">
        <v>151</v>
      </c>
      <c r="AU425" s="233" t="s">
        <v>147</v>
      </c>
      <c r="AV425" s="13" t="s">
        <v>79</v>
      </c>
      <c r="AW425" s="13" t="s">
        <v>33</v>
      </c>
      <c r="AX425" s="13" t="s">
        <v>71</v>
      </c>
      <c r="AY425" s="233" t="s">
        <v>138</v>
      </c>
    </row>
    <row r="426" s="14" customFormat="1">
      <c r="A426" s="14"/>
      <c r="B426" s="234"/>
      <c r="C426" s="235"/>
      <c r="D426" s="225" t="s">
        <v>151</v>
      </c>
      <c r="E426" s="236" t="s">
        <v>19</v>
      </c>
      <c r="F426" s="237" t="s">
        <v>624</v>
      </c>
      <c r="G426" s="235"/>
      <c r="H426" s="238">
        <v>9.6999999999999993</v>
      </c>
      <c r="I426" s="239"/>
      <c r="J426" s="235"/>
      <c r="K426" s="235"/>
      <c r="L426" s="240"/>
      <c r="M426" s="241"/>
      <c r="N426" s="242"/>
      <c r="O426" s="242"/>
      <c r="P426" s="242"/>
      <c r="Q426" s="242"/>
      <c r="R426" s="242"/>
      <c r="S426" s="242"/>
      <c r="T426" s="24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4" t="s">
        <v>151</v>
      </c>
      <c r="AU426" s="244" t="s">
        <v>147</v>
      </c>
      <c r="AV426" s="14" t="s">
        <v>147</v>
      </c>
      <c r="AW426" s="14" t="s">
        <v>33</v>
      </c>
      <c r="AX426" s="14" t="s">
        <v>71</v>
      </c>
      <c r="AY426" s="244" t="s">
        <v>138</v>
      </c>
    </row>
    <row r="427" s="15" customFormat="1">
      <c r="A427" s="15"/>
      <c r="B427" s="245"/>
      <c r="C427" s="246"/>
      <c r="D427" s="225" t="s">
        <v>151</v>
      </c>
      <c r="E427" s="247" t="s">
        <v>19</v>
      </c>
      <c r="F427" s="248" t="s">
        <v>156</v>
      </c>
      <c r="G427" s="246"/>
      <c r="H427" s="249">
        <v>115.78</v>
      </c>
      <c r="I427" s="250"/>
      <c r="J427" s="246"/>
      <c r="K427" s="246"/>
      <c r="L427" s="251"/>
      <c r="M427" s="252"/>
      <c r="N427" s="253"/>
      <c r="O427" s="253"/>
      <c r="P427" s="253"/>
      <c r="Q427" s="253"/>
      <c r="R427" s="253"/>
      <c r="S427" s="253"/>
      <c r="T427" s="254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55" t="s">
        <v>151</v>
      </c>
      <c r="AU427" s="255" t="s">
        <v>147</v>
      </c>
      <c r="AV427" s="15" t="s">
        <v>146</v>
      </c>
      <c r="AW427" s="15" t="s">
        <v>33</v>
      </c>
      <c r="AX427" s="15" t="s">
        <v>79</v>
      </c>
      <c r="AY427" s="255" t="s">
        <v>138</v>
      </c>
    </row>
    <row r="428" s="2" customFormat="1" ht="16.5" customHeight="1">
      <c r="A428" s="39"/>
      <c r="B428" s="40"/>
      <c r="C428" s="205" t="s">
        <v>625</v>
      </c>
      <c r="D428" s="205" t="s">
        <v>141</v>
      </c>
      <c r="E428" s="206" t="s">
        <v>626</v>
      </c>
      <c r="F428" s="207" t="s">
        <v>627</v>
      </c>
      <c r="G428" s="208" t="s">
        <v>144</v>
      </c>
      <c r="H428" s="209">
        <v>115.78</v>
      </c>
      <c r="I428" s="210"/>
      <c r="J428" s="211">
        <f>ROUND(I428*H428,2)</f>
        <v>0</v>
      </c>
      <c r="K428" s="207" t="s">
        <v>145</v>
      </c>
      <c r="L428" s="45"/>
      <c r="M428" s="212" t="s">
        <v>19</v>
      </c>
      <c r="N428" s="213" t="s">
        <v>43</v>
      </c>
      <c r="O428" s="85"/>
      <c r="P428" s="214">
        <f>O428*H428</f>
        <v>0</v>
      </c>
      <c r="Q428" s="214">
        <v>0.00029999999999999997</v>
      </c>
      <c r="R428" s="214">
        <f>Q428*H428</f>
        <v>0.034733999999999994</v>
      </c>
      <c r="S428" s="214">
        <v>0</v>
      </c>
      <c r="T428" s="215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6" t="s">
        <v>251</v>
      </c>
      <c r="AT428" s="216" t="s">
        <v>141</v>
      </c>
      <c r="AU428" s="216" t="s">
        <v>147</v>
      </c>
      <c r="AY428" s="18" t="s">
        <v>138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8" t="s">
        <v>147</v>
      </c>
      <c r="BK428" s="217">
        <f>ROUND(I428*H428,2)</f>
        <v>0</v>
      </c>
      <c r="BL428" s="18" t="s">
        <v>251</v>
      </c>
      <c r="BM428" s="216" t="s">
        <v>628</v>
      </c>
    </row>
    <row r="429" s="2" customFormat="1">
      <c r="A429" s="39"/>
      <c r="B429" s="40"/>
      <c r="C429" s="41"/>
      <c r="D429" s="218" t="s">
        <v>149</v>
      </c>
      <c r="E429" s="41"/>
      <c r="F429" s="219" t="s">
        <v>629</v>
      </c>
      <c r="G429" s="41"/>
      <c r="H429" s="41"/>
      <c r="I429" s="220"/>
      <c r="J429" s="41"/>
      <c r="K429" s="41"/>
      <c r="L429" s="45"/>
      <c r="M429" s="221"/>
      <c r="N429" s="222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149</v>
      </c>
      <c r="AU429" s="18" t="s">
        <v>147</v>
      </c>
    </row>
    <row r="430" s="13" customFormat="1">
      <c r="A430" s="13"/>
      <c r="B430" s="223"/>
      <c r="C430" s="224"/>
      <c r="D430" s="225" t="s">
        <v>151</v>
      </c>
      <c r="E430" s="226" t="s">
        <v>19</v>
      </c>
      <c r="F430" s="227" t="s">
        <v>621</v>
      </c>
      <c r="G430" s="224"/>
      <c r="H430" s="226" t="s">
        <v>19</v>
      </c>
      <c r="I430" s="228"/>
      <c r="J430" s="224"/>
      <c r="K430" s="224"/>
      <c r="L430" s="229"/>
      <c r="M430" s="230"/>
      <c r="N430" s="231"/>
      <c r="O430" s="231"/>
      <c r="P430" s="231"/>
      <c r="Q430" s="231"/>
      <c r="R430" s="231"/>
      <c r="S430" s="231"/>
      <c r="T430" s="23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3" t="s">
        <v>151</v>
      </c>
      <c r="AU430" s="233" t="s">
        <v>147</v>
      </c>
      <c r="AV430" s="13" t="s">
        <v>79</v>
      </c>
      <c r="AW430" s="13" t="s">
        <v>33</v>
      </c>
      <c r="AX430" s="13" t="s">
        <v>71</v>
      </c>
      <c r="AY430" s="233" t="s">
        <v>138</v>
      </c>
    </row>
    <row r="431" s="14" customFormat="1">
      <c r="A431" s="14"/>
      <c r="B431" s="234"/>
      <c r="C431" s="235"/>
      <c r="D431" s="225" t="s">
        <v>151</v>
      </c>
      <c r="E431" s="236" t="s">
        <v>19</v>
      </c>
      <c r="F431" s="237" t="s">
        <v>622</v>
      </c>
      <c r="G431" s="235"/>
      <c r="H431" s="238">
        <v>101.08</v>
      </c>
      <c r="I431" s="239"/>
      <c r="J431" s="235"/>
      <c r="K431" s="235"/>
      <c r="L431" s="240"/>
      <c r="M431" s="241"/>
      <c r="N431" s="242"/>
      <c r="O431" s="242"/>
      <c r="P431" s="242"/>
      <c r="Q431" s="242"/>
      <c r="R431" s="242"/>
      <c r="S431" s="242"/>
      <c r="T431" s="24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4" t="s">
        <v>151</v>
      </c>
      <c r="AU431" s="244" t="s">
        <v>147</v>
      </c>
      <c r="AV431" s="14" t="s">
        <v>147</v>
      </c>
      <c r="AW431" s="14" t="s">
        <v>33</v>
      </c>
      <c r="AX431" s="14" t="s">
        <v>71</v>
      </c>
      <c r="AY431" s="244" t="s">
        <v>138</v>
      </c>
    </row>
    <row r="432" s="14" customFormat="1">
      <c r="A432" s="14"/>
      <c r="B432" s="234"/>
      <c r="C432" s="235"/>
      <c r="D432" s="225" t="s">
        <v>151</v>
      </c>
      <c r="E432" s="236" t="s">
        <v>19</v>
      </c>
      <c r="F432" s="237" t="s">
        <v>154</v>
      </c>
      <c r="G432" s="235"/>
      <c r="H432" s="238">
        <v>5</v>
      </c>
      <c r="I432" s="239"/>
      <c r="J432" s="235"/>
      <c r="K432" s="235"/>
      <c r="L432" s="240"/>
      <c r="M432" s="241"/>
      <c r="N432" s="242"/>
      <c r="O432" s="242"/>
      <c r="P432" s="242"/>
      <c r="Q432" s="242"/>
      <c r="R432" s="242"/>
      <c r="S432" s="242"/>
      <c r="T432" s="24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4" t="s">
        <v>151</v>
      </c>
      <c r="AU432" s="244" t="s">
        <v>147</v>
      </c>
      <c r="AV432" s="14" t="s">
        <v>147</v>
      </c>
      <c r="AW432" s="14" t="s">
        <v>33</v>
      </c>
      <c r="AX432" s="14" t="s">
        <v>71</v>
      </c>
      <c r="AY432" s="244" t="s">
        <v>138</v>
      </c>
    </row>
    <row r="433" s="13" customFormat="1">
      <c r="A433" s="13"/>
      <c r="B433" s="223"/>
      <c r="C433" s="224"/>
      <c r="D433" s="225" t="s">
        <v>151</v>
      </c>
      <c r="E433" s="226" t="s">
        <v>19</v>
      </c>
      <c r="F433" s="227" t="s">
        <v>623</v>
      </c>
      <c r="G433" s="224"/>
      <c r="H433" s="226" t="s">
        <v>19</v>
      </c>
      <c r="I433" s="228"/>
      <c r="J433" s="224"/>
      <c r="K433" s="224"/>
      <c r="L433" s="229"/>
      <c r="M433" s="230"/>
      <c r="N433" s="231"/>
      <c r="O433" s="231"/>
      <c r="P433" s="231"/>
      <c r="Q433" s="231"/>
      <c r="R433" s="231"/>
      <c r="S433" s="231"/>
      <c r="T433" s="23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3" t="s">
        <v>151</v>
      </c>
      <c r="AU433" s="233" t="s">
        <v>147</v>
      </c>
      <c r="AV433" s="13" t="s">
        <v>79</v>
      </c>
      <c r="AW433" s="13" t="s">
        <v>33</v>
      </c>
      <c r="AX433" s="13" t="s">
        <v>71</v>
      </c>
      <c r="AY433" s="233" t="s">
        <v>138</v>
      </c>
    </row>
    <row r="434" s="14" customFormat="1">
      <c r="A434" s="14"/>
      <c r="B434" s="234"/>
      <c r="C434" s="235"/>
      <c r="D434" s="225" t="s">
        <v>151</v>
      </c>
      <c r="E434" s="236" t="s">
        <v>19</v>
      </c>
      <c r="F434" s="237" t="s">
        <v>624</v>
      </c>
      <c r="G434" s="235"/>
      <c r="H434" s="238">
        <v>9.6999999999999993</v>
      </c>
      <c r="I434" s="239"/>
      <c r="J434" s="235"/>
      <c r="K434" s="235"/>
      <c r="L434" s="240"/>
      <c r="M434" s="241"/>
      <c r="N434" s="242"/>
      <c r="O434" s="242"/>
      <c r="P434" s="242"/>
      <c r="Q434" s="242"/>
      <c r="R434" s="242"/>
      <c r="S434" s="242"/>
      <c r="T434" s="24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4" t="s">
        <v>151</v>
      </c>
      <c r="AU434" s="244" t="s">
        <v>147</v>
      </c>
      <c r="AV434" s="14" t="s">
        <v>147</v>
      </c>
      <c r="AW434" s="14" t="s">
        <v>33</v>
      </c>
      <c r="AX434" s="14" t="s">
        <v>71</v>
      </c>
      <c r="AY434" s="244" t="s">
        <v>138</v>
      </c>
    </row>
    <row r="435" s="15" customFormat="1">
      <c r="A435" s="15"/>
      <c r="B435" s="245"/>
      <c r="C435" s="246"/>
      <c r="D435" s="225" t="s">
        <v>151</v>
      </c>
      <c r="E435" s="247" t="s">
        <v>19</v>
      </c>
      <c r="F435" s="248" t="s">
        <v>156</v>
      </c>
      <c r="G435" s="246"/>
      <c r="H435" s="249">
        <v>115.78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55" t="s">
        <v>151</v>
      </c>
      <c r="AU435" s="255" t="s">
        <v>147</v>
      </c>
      <c r="AV435" s="15" t="s">
        <v>146</v>
      </c>
      <c r="AW435" s="15" t="s">
        <v>33</v>
      </c>
      <c r="AX435" s="15" t="s">
        <v>79</v>
      </c>
      <c r="AY435" s="255" t="s">
        <v>138</v>
      </c>
    </row>
    <row r="436" s="2" customFormat="1" ht="16.5" customHeight="1">
      <c r="A436" s="39"/>
      <c r="B436" s="40"/>
      <c r="C436" s="205" t="s">
        <v>630</v>
      </c>
      <c r="D436" s="205" t="s">
        <v>141</v>
      </c>
      <c r="E436" s="206" t="s">
        <v>631</v>
      </c>
      <c r="F436" s="207" t="s">
        <v>632</v>
      </c>
      <c r="G436" s="208" t="s">
        <v>144</v>
      </c>
      <c r="H436" s="209">
        <v>115.78</v>
      </c>
      <c r="I436" s="210"/>
      <c r="J436" s="211">
        <f>ROUND(I436*H436,2)</f>
        <v>0</v>
      </c>
      <c r="K436" s="207" t="s">
        <v>145</v>
      </c>
      <c r="L436" s="45"/>
      <c r="M436" s="212" t="s">
        <v>19</v>
      </c>
      <c r="N436" s="213" t="s">
        <v>43</v>
      </c>
      <c r="O436" s="85"/>
      <c r="P436" s="214">
        <f>O436*H436</f>
        <v>0</v>
      </c>
      <c r="Q436" s="214">
        <v>0.0015</v>
      </c>
      <c r="R436" s="214">
        <f>Q436*H436</f>
        <v>0.17367000000000002</v>
      </c>
      <c r="S436" s="214">
        <v>0</v>
      </c>
      <c r="T436" s="215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6" t="s">
        <v>251</v>
      </c>
      <c r="AT436" s="216" t="s">
        <v>141</v>
      </c>
      <c r="AU436" s="216" t="s">
        <v>147</v>
      </c>
      <c r="AY436" s="18" t="s">
        <v>138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8" t="s">
        <v>147</v>
      </c>
      <c r="BK436" s="217">
        <f>ROUND(I436*H436,2)</f>
        <v>0</v>
      </c>
      <c r="BL436" s="18" t="s">
        <v>251</v>
      </c>
      <c r="BM436" s="216" t="s">
        <v>633</v>
      </c>
    </row>
    <row r="437" s="2" customFormat="1">
      <c r="A437" s="39"/>
      <c r="B437" s="40"/>
      <c r="C437" s="41"/>
      <c r="D437" s="218" t="s">
        <v>149</v>
      </c>
      <c r="E437" s="41"/>
      <c r="F437" s="219" t="s">
        <v>634</v>
      </c>
      <c r="G437" s="41"/>
      <c r="H437" s="41"/>
      <c r="I437" s="220"/>
      <c r="J437" s="41"/>
      <c r="K437" s="41"/>
      <c r="L437" s="45"/>
      <c r="M437" s="221"/>
      <c r="N437" s="222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149</v>
      </c>
      <c r="AU437" s="18" t="s">
        <v>147</v>
      </c>
    </row>
    <row r="438" s="13" customFormat="1">
      <c r="A438" s="13"/>
      <c r="B438" s="223"/>
      <c r="C438" s="224"/>
      <c r="D438" s="225" t="s">
        <v>151</v>
      </c>
      <c r="E438" s="226" t="s">
        <v>19</v>
      </c>
      <c r="F438" s="227" t="s">
        <v>621</v>
      </c>
      <c r="G438" s="224"/>
      <c r="H438" s="226" t="s">
        <v>19</v>
      </c>
      <c r="I438" s="228"/>
      <c r="J438" s="224"/>
      <c r="K438" s="224"/>
      <c r="L438" s="229"/>
      <c r="M438" s="230"/>
      <c r="N438" s="231"/>
      <c r="O438" s="231"/>
      <c r="P438" s="231"/>
      <c r="Q438" s="231"/>
      <c r="R438" s="231"/>
      <c r="S438" s="231"/>
      <c r="T438" s="23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3" t="s">
        <v>151</v>
      </c>
      <c r="AU438" s="233" t="s">
        <v>147</v>
      </c>
      <c r="AV438" s="13" t="s">
        <v>79</v>
      </c>
      <c r="AW438" s="13" t="s">
        <v>33</v>
      </c>
      <c r="AX438" s="13" t="s">
        <v>71</v>
      </c>
      <c r="AY438" s="233" t="s">
        <v>138</v>
      </c>
    </row>
    <row r="439" s="14" customFormat="1">
      <c r="A439" s="14"/>
      <c r="B439" s="234"/>
      <c r="C439" s="235"/>
      <c r="D439" s="225" t="s">
        <v>151</v>
      </c>
      <c r="E439" s="236" t="s">
        <v>19</v>
      </c>
      <c r="F439" s="237" t="s">
        <v>622</v>
      </c>
      <c r="G439" s="235"/>
      <c r="H439" s="238">
        <v>101.08</v>
      </c>
      <c r="I439" s="239"/>
      <c r="J439" s="235"/>
      <c r="K439" s="235"/>
      <c r="L439" s="240"/>
      <c r="M439" s="241"/>
      <c r="N439" s="242"/>
      <c r="O439" s="242"/>
      <c r="P439" s="242"/>
      <c r="Q439" s="242"/>
      <c r="R439" s="242"/>
      <c r="S439" s="242"/>
      <c r="T439" s="24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4" t="s">
        <v>151</v>
      </c>
      <c r="AU439" s="244" t="s">
        <v>147</v>
      </c>
      <c r="AV439" s="14" t="s">
        <v>147</v>
      </c>
      <c r="AW439" s="14" t="s">
        <v>33</v>
      </c>
      <c r="AX439" s="14" t="s">
        <v>71</v>
      </c>
      <c r="AY439" s="244" t="s">
        <v>138</v>
      </c>
    </row>
    <row r="440" s="14" customFormat="1">
      <c r="A440" s="14"/>
      <c r="B440" s="234"/>
      <c r="C440" s="235"/>
      <c r="D440" s="225" t="s">
        <v>151</v>
      </c>
      <c r="E440" s="236" t="s">
        <v>19</v>
      </c>
      <c r="F440" s="237" t="s">
        <v>154</v>
      </c>
      <c r="G440" s="235"/>
      <c r="H440" s="238">
        <v>5</v>
      </c>
      <c r="I440" s="239"/>
      <c r="J440" s="235"/>
      <c r="K440" s="235"/>
      <c r="L440" s="240"/>
      <c r="M440" s="241"/>
      <c r="N440" s="242"/>
      <c r="O440" s="242"/>
      <c r="P440" s="242"/>
      <c r="Q440" s="242"/>
      <c r="R440" s="242"/>
      <c r="S440" s="242"/>
      <c r="T440" s="24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4" t="s">
        <v>151</v>
      </c>
      <c r="AU440" s="244" t="s">
        <v>147</v>
      </c>
      <c r="AV440" s="14" t="s">
        <v>147</v>
      </c>
      <c r="AW440" s="14" t="s">
        <v>33</v>
      </c>
      <c r="AX440" s="14" t="s">
        <v>71</v>
      </c>
      <c r="AY440" s="244" t="s">
        <v>138</v>
      </c>
    </row>
    <row r="441" s="13" customFormat="1">
      <c r="A441" s="13"/>
      <c r="B441" s="223"/>
      <c r="C441" s="224"/>
      <c r="D441" s="225" t="s">
        <v>151</v>
      </c>
      <c r="E441" s="226" t="s">
        <v>19</v>
      </c>
      <c r="F441" s="227" t="s">
        <v>623</v>
      </c>
      <c r="G441" s="224"/>
      <c r="H441" s="226" t="s">
        <v>19</v>
      </c>
      <c r="I441" s="228"/>
      <c r="J441" s="224"/>
      <c r="K441" s="224"/>
      <c r="L441" s="229"/>
      <c r="M441" s="230"/>
      <c r="N441" s="231"/>
      <c r="O441" s="231"/>
      <c r="P441" s="231"/>
      <c r="Q441" s="231"/>
      <c r="R441" s="231"/>
      <c r="S441" s="231"/>
      <c r="T441" s="23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3" t="s">
        <v>151</v>
      </c>
      <c r="AU441" s="233" t="s">
        <v>147</v>
      </c>
      <c r="AV441" s="13" t="s">
        <v>79</v>
      </c>
      <c r="AW441" s="13" t="s">
        <v>33</v>
      </c>
      <c r="AX441" s="13" t="s">
        <v>71</v>
      </c>
      <c r="AY441" s="233" t="s">
        <v>138</v>
      </c>
    </row>
    <row r="442" s="14" customFormat="1">
      <c r="A442" s="14"/>
      <c r="B442" s="234"/>
      <c r="C442" s="235"/>
      <c r="D442" s="225" t="s">
        <v>151</v>
      </c>
      <c r="E442" s="236" t="s">
        <v>19</v>
      </c>
      <c r="F442" s="237" t="s">
        <v>624</v>
      </c>
      <c r="G442" s="235"/>
      <c r="H442" s="238">
        <v>9.6999999999999993</v>
      </c>
      <c r="I442" s="239"/>
      <c r="J442" s="235"/>
      <c r="K442" s="235"/>
      <c r="L442" s="240"/>
      <c r="M442" s="241"/>
      <c r="N442" s="242"/>
      <c r="O442" s="242"/>
      <c r="P442" s="242"/>
      <c r="Q442" s="242"/>
      <c r="R442" s="242"/>
      <c r="S442" s="242"/>
      <c r="T442" s="24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4" t="s">
        <v>151</v>
      </c>
      <c r="AU442" s="244" t="s">
        <v>147</v>
      </c>
      <c r="AV442" s="14" t="s">
        <v>147</v>
      </c>
      <c r="AW442" s="14" t="s">
        <v>33</v>
      </c>
      <c r="AX442" s="14" t="s">
        <v>71</v>
      </c>
      <c r="AY442" s="244" t="s">
        <v>138</v>
      </c>
    </row>
    <row r="443" s="15" customFormat="1">
      <c r="A443" s="15"/>
      <c r="B443" s="245"/>
      <c r="C443" s="246"/>
      <c r="D443" s="225" t="s">
        <v>151</v>
      </c>
      <c r="E443" s="247" t="s">
        <v>19</v>
      </c>
      <c r="F443" s="248" t="s">
        <v>156</v>
      </c>
      <c r="G443" s="246"/>
      <c r="H443" s="249">
        <v>115.78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55" t="s">
        <v>151</v>
      </c>
      <c r="AU443" s="255" t="s">
        <v>147</v>
      </c>
      <c r="AV443" s="15" t="s">
        <v>146</v>
      </c>
      <c r="AW443" s="15" t="s">
        <v>33</v>
      </c>
      <c r="AX443" s="15" t="s">
        <v>79</v>
      </c>
      <c r="AY443" s="255" t="s">
        <v>138</v>
      </c>
    </row>
    <row r="444" s="2" customFormat="1" ht="21.75" customHeight="1">
      <c r="A444" s="39"/>
      <c r="B444" s="40"/>
      <c r="C444" s="205" t="s">
        <v>635</v>
      </c>
      <c r="D444" s="205" t="s">
        <v>141</v>
      </c>
      <c r="E444" s="206" t="s">
        <v>636</v>
      </c>
      <c r="F444" s="207" t="s">
        <v>637</v>
      </c>
      <c r="G444" s="208" t="s">
        <v>302</v>
      </c>
      <c r="H444" s="209">
        <v>56</v>
      </c>
      <c r="I444" s="210"/>
      <c r="J444" s="211">
        <f>ROUND(I444*H444,2)</f>
        <v>0</v>
      </c>
      <c r="K444" s="207" t="s">
        <v>145</v>
      </c>
      <c r="L444" s="45"/>
      <c r="M444" s="212" t="s">
        <v>19</v>
      </c>
      <c r="N444" s="213" t="s">
        <v>43</v>
      </c>
      <c r="O444" s="85"/>
      <c r="P444" s="214">
        <f>O444*H444</f>
        <v>0</v>
      </c>
      <c r="Q444" s="214">
        <v>0.00020000000000000001</v>
      </c>
      <c r="R444" s="214">
        <f>Q444*H444</f>
        <v>0.0112</v>
      </c>
      <c r="S444" s="214">
        <v>0</v>
      </c>
      <c r="T444" s="215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16" t="s">
        <v>251</v>
      </c>
      <c r="AT444" s="216" t="s">
        <v>141</v>
      </c>
      <c r="AU444" s="216" t="s">
        <v>147</v>
      </c>
      <c r="AY444" s="18" t="s">
        <v>138</v>
      </c>
      <c r="BE444" s="217">
        <f>IF(N444="základní",J444,0)</f>
        <v>0</v>
      </c>
      <c r="BF444" s="217">
        <f>IF(N444="snížená",J444,0)</f>
        <v>0</v>
      </c>
      <c r="BG444" s="217">
        <f>IF(N444="zákl. přenesená",J444,0)</f>
        <v>0</v>
      </c>
      <c r="BH444" s="217">
        <f>IF(N444="sníž. přenesená",J444,0)</f>
        <v>0</v>
      </c>
      <c r="BI444" s="217">
        <f>IF(N444="nulová",J444,0)</f>
        <v>0</v>
      </c>
      <c r="BJ444" s="18" t="s">
        <v>147</v>
      </c>
      <c r="BK444" s="217">
        <f>ROUND(I444*H444,2)</f>
        <v>0</v>
      </c>
      <c r="BL444" s="18" t="s">
        <v>251</v>
      </c>
      <c r="BM444" s="216" t="s">
        <v>638</v>
      </c>
    </row>
    <row r="445" s="2" customFormat="1">
      <c r="A445" s="39"/>
      <c r="B445" s="40"/>
      <c r="C445" s="41"/>
      <c r="D445" s="218" t="s">
        <v>149</v>
      </c>
      <c r="E445" s="41"/>
      <c r="F445" s="219" t="s">
        <v>639</v>
      </c>
      <c r="G445" s="41"/>
      <c r="H445" s="41"/>
      <c r="I445" s="220"/>
      <c r="J445" s="41"/>
      <c r="K445" s="41"/>
      <c r="L445" s="45"/>
      <c r="M445" s="221"/>
      <c r="N445" s="222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149</v>
      </c>
      <c r="AU445" s="18" t="s">
        <v>147</v>
      </c>
    </row>
    <row r="446" s="13" customFormat="1">
      <c r="A446" s="13"/>
      <c r="B446" s="223"/>
      <c r="C446" s="224"/>
      <c r="D446" s="225" t="s">
        <v>151</v>
      </c>
      <c r="E446" s="226" t="s">
        <v>19</v>
      </c>
      <c r="F446" s="227" t="s">
        <v>640</v>
      </c>
      <c r="G446" s="224"/>
      <c r="H446" s="226" t="s">
        <v>19</v>
      </c>
      <c r="I446" s="228"/>
      <c r="J446" s="224"/>
      <c r="K446" s="224"/>
      <c r="L446" s="229"/>
      <c r="M446" s="230"/>
      <c r="N446" s="231"/>
      <c r="O446" s="231"/>
      <c r="P446" s="231"/>
      <c r="Q446" s="231"/>
      <c r="R446" s="231"/>
      <c r="S446" s="231"/>
      <c r="T446" s="23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3" t="s">
        <v>151</v>
      </c>
      <c r="AU446" s="233" t="s">
        <v>147</v>
      </c>
      <c r="AV446" s="13" t="s">
        <v>79</v>
      </c>
      <c r="AW446" s="13" t="s">
        <v>33</v>
      </c>
      <c r="AX446" s="13" t="s">
        <v>71</v>
      </c>
      <c r="AY446" s="233" t="s">
        <v>138</v>
      </c>
    </row>
    <row r="447" s="14" customFormat="1">
      <c r="A447" s="14"/>
      <c r="B447" s="234"/>
      <c r="C447" s="235"/>
      <c r="D447" s="225" t="s">
        <v>151</v>
      </c>
      <c r="E447" s="236" t="s">
        <v>19</v>
      </c>
      <c r="F447" s="237" t="s">
        <v>641</v>
      </c>
      <c r="G447" s="235"/>
      <c r="H447" s="238">
        <v>56</v>
      </c>
      <c r="I447" s="239"/>
      <c r="J447" s="235"/>
      <c r="K447" s="235"/>
      <c r="L447" s="240"/>
      <c r="M447" s="241"/>
      <c r="N447" s="242"/>
      <c r="O447" s="242"/>
      <c r="P447" s="242"/>
      <c r="Q447" s="242"/>
      <c r="R447" s="242"/>
      <c r="S447" s="242"/>
      <c r="T447" s="24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4" t="s">
        <v>151</v>
      </c>
      <c r="AU447" s="244" t="s">
        <v>147</v>
      </c>
      <c r="AV447" s="14" t="s">
        <v>147</v>
      </c>
      <c r="AW447" s="14" t="s">
        <v>33</v>
      </c>
      <c r="AX447" s="14" t="s">
        <v>79</v>
      </c>
      <c r="AY447" s="244" t="s">
        <v>138</v>
      </c>
    </row>
    <row r="448" s="2" customFormat="1" ht="16.5" customHeight="1">
      <c r="A448" s="39"/>
      <c r="B448" s="40"/>
      <c r="C448" s="256" t="s">
        <v>642</v>
      </c>
      <c r="D448" s="256" t="s">
        <v>258</v>
      </c>
      <c r="E448" s="257" t="s">
        <v>643</v>
      </c>
      <c r="F448" s="258" t="s">
        <v>644</v>
      </c>
      <c r="G448" s="259" t="s">
        <v>302</v>
      </c>
      <c r="H448" s="260">
        <v>61.600000000000001</v>
      </c>
      <c r="I448" s="261"/>
      <c r="J448" s="262">
        <f>ROUND(I448*H448,2)</f>
        <v>0</v>
      </c>
      <c r="K448" s="258" t="s">
        <v>145</v>
      </c>
      <c r="L448" s="263"/>
      <c r="M448" s="264" t="s">
        <v>19</v>
      </c>
      <c r="N448" s="265" t="s">
        <v>43</v>
      </c>
      <c r="O448" s="85"/>
      <c r="P448" s="214">
        <f>O448*H448</f>
        <v>0</v>
      </c>
      <c r="Q448" s="214">
        <v>0.00010000000000000001</v>
      </c>
      <c r="R448" s="214">
        <f>Q448*H448</f>
        <v>0.0061600000000000005</v>
      </c>
      <c r="S448" s="214">
        <v>0</v>
      </c>
      <c r="T448" s="215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16" t="s">
        <v>351</v>
      </c>
      <c r="AT448" s="216" t="s">
        <v>258</v>
      </c>
      <c r="AU448" s="216" t="s">
        <v>147</v>
      </c>
      <c r="AY448" s="18" t="s">
        <v>138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8" t="s">
        <v>147</v>
      </c>
      <c r="BK448" s="217">
        <f>ROUND(I448*H448,2)</f>
        <v>0</v>
      </c>
      <c r="BL448" s="18" t="s">
        <v>251</v>
      </c>
      <c r="BM448" s="216" t="s">
        <v>645</v>
      </c>
    </row>
    <row r="449" s="14" customFormat="1">
      <c r="A449" s="14"/>
      <c r="B449" s="234"/>
      <c r="C449" s="235"/>
      <c r="D449" s="225" t="s">
        <v>151</v>
      </c>
      <c r="E449" s="235"/>
      <c r="F449" s="237" t="s">
        <v>646</v>
      </c>
      <c r="G449" s="235"/>
      <c r="H449" s="238">
        <v>61.600000000000001</v>
      </c>
      <c r="I449" s="239"/>
      <c r="J449" s="235"/>
      <c r="K449" s="235"/>
      <c r="L449" s="240"/>
      <c r="M449" s="241"/>
      <c r="N449" s="242"/>
      <c r="O449" s="242"/>
      <c r="P449" s="242"/>
      <c r="Q449" s="242"/>
      <c r="R449" s="242"/>
      <c r="S449" s="242"/>
      <c r="T449" s="24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4" t="s">
        <v>151</v>
      </c>
      <c r="AU449" s="244" t="s">
        <v>147</v>
      </c>
      <c r="AV449" s="14" t="s">
        <v>147</v>
      </c>
      <c r="AW449" s="14" t="s">
        <v>4</v>
      </c>
      <c r="AX449" s="14" t="s">
        <v>79</v>
      </c>
      <c r="AY449" s="244" t="s">
        <v>138</v>
      </c>
    </row>
    <row r="450" s="2" customFormat="1" ht="16.5" customHeight="1">
      <c r="A450" s="39"/>
      <c r="B450" s="40"/>
      <c r="C450" s="205" t="s">
        <v>647</v>
      </c>
      <c r="D450" s="205" t="s">
        <v>141</v>
      </c>
      <c r="E450" s="206" t="s">
        <v>648</v>
      </c>
      <c r="F450" s="207" t="s">
        <v>649</v>
      </c>
      <c r="G450" s="208" t="s">
        <v>144</v>
      </c>
      <c r="H450" s="209">
        <v>90.918000000000006</v>
      </c>
      <c r="I450" s="210"/>
      <c r="J450" s="211">
        <f>ROUND(I450*H450,2)</f>
        <v>0</v>
      </c>
      <c r="K450" s="207" t="s">
        <v>145</v>
      </c>
      <c r="L450" s="45"/>
      <c r="M450" s="212" t="s">
        <v>19</v>
      </c>
      <c r="N450" s="213" t="s">
        <v>43</v>
      </c>
      <c r="O450" s="85"/>
      <c r="P450" s="214">
        <f>O450*H450</f>
        <v>0</v>
      </c>
      <c r="Q450" s="214">
        <v>0</v>
      </c>
      <c r="R450" s="214">
        <f>Q450*H450</f>
        <v>0</v>
      </c>
      <c r="S450" s="214">
        <v>0.081500000000000003</v>
      </c>
      <c r="T450" s="215">
        <f>S450*H450</f>
        <v>7.4098170000000012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251</v>
      </c>
      <c r="AT450" s="216" t="s">
        <v>141</v>
      </c>
      <c r="AU450" s="216" t="s">
        <v>147</v>
      </c>
      <c r="AY450" s="18" t="s">
        <v>138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147</v>
      </c>
      <c r="BK450" s="217">
        <f>ROUND(I450*H450,2)</f>
        <v>0</v>
      </c>
      <c r="BL450" s="18" t="s">
        <v>251</v>
      </c>
      <c r="BM450" s="216" t="s">
        <v>650</v>
      </c>
    </row>
    <row r="451" s="2" customFormat="1">
      <c r="A451" s="39"/>
      <c r="B451" s="40"/>
      <c r="C451" s="41"/>
      <c r="D451" s="218" t="s">
        <v>149</v>
      </c>
      <c r="E451" s="41"/>
      <c r="F451" s="219" t="s">
        <v>651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149</v>
      </c>
      <c r="AU451" s="18" t="s">
        <v>147</v>
      </c>
    </row>
    <row r="452" s="13" customFormat="1">
      <c r="A452" s="13"/>
      <c r="B452" s="223"/>
      <c r="C452" s="224"/>
      <c r="D452" s="225" t="s">
        <v>151</v>
      </c>
      <c r="E452" s="226" t="s">
        <v>19</v>
      </c>
      <c r="F452" s="227" t="s">
        <v>652</v>
      </c>
      <c r="G452" s="224"/>
      <c r="H452" s="226" t="s">
        <v>19</v>
      </c>
      <c r="I452" s="228"/>
      <c r="J452" s="224"/>
      <c r="K452" s="224"/>
      <c r="L452" s="229"/>
      <c r="M452" s="230"/>
      <c r="N452" s="231"/>
      <c r="O452" s="231"/>
      <c r="P452" s="231"/>
      <c r="Q452" s="231"/>
      <c r="R452" s="231"/>
      <c r="S452" s="231"/>
      <c r="T452" s="23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3" t="s">
        <v>151</v>
      </c>
      <c r="AU452" s="233" t="s">
        <v>147</v>
      </c>
      <c r="AV452" s="13" t="s">
        <v>79</v>
      </c>
      <c r="AW452" s="13" t="s">
        <v>33</v>
      </c>
      <c r="AX452" s="13" t="s">
        <v>71</v>
      </c>
      <c r="AY452" s="233" t="s">
        <v>138</v>
      </c>
    </row>
    <row r="453" s="14" customFormat="1">
      <c r="A453" s="14"/>
      <c r="B453" s="234"/>
      <c r="C453" s="235"/>
      <c r="D453" s="225" t="s">
        <v>151</v>
      </c>
      <c r="E453" s="236" t="s">
        <v>19</v>
      </c>
      <c r="F453" s="237" t="s">
        <v>653</v>
      </c>
      <c r="G453" s="235"/>
      <c r="H453" s="238">
        <v>85.918000000000006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4" t="s">
        <v>151</v>
      </c>
      <c r="AU453" s="244" t="s">
        <v>147</v>
      </c>
      <c r="AV453" s="14" t="s">
        <v>147</v>
      </c>
      <c r="AW453" s="14" t="s">
        <v>33</v>
      </c>
      <c r="AX453" s="14" t="s">
        <v>71</v>
      </c>
      <c r="AY453" s="244" t="s">
        <v>138</v>
      </c>
    </row>
    <row r="454" s="14" customFormat="1">
      <c r="A454" s="14"/>
      <c r="B454" s="234"/>
      <c r="C454" s="235"/>
      <c r="D454" s="225" t="s">
        <v>151</v>
      </c>
      <c r="E454" s="236" t="s">
        <v>19</v>
      </c>
      <c r="F454" s="237" t="s">
        <v>154</v>
      </c>
      <c r="G454" s="235"/>
      <c r="H454" s="238">
        <v>5</v>
      </c>
      <c r="I454" s="239"/>
      <c r="J454" s="235"/>
      <c r="K454" s="235"/>
      <c r="L454" s="240"/>
      <c r="M454" s="241"/>
      <c r="N454" s="242"/>
      <c r="O454" s="242"/>
      <c r="P454" s="242"/>
      <c r="Q454" s="242"/>
      <c r="R454" s="242"/>
      <c r="S454" s="242"/>
      <c r="T454" s="24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4" t="s">
        <v>151</v>
      </c>
      <c r="AU454" s="244" t="s">
        <v>147</v>
      </c>
      <c r="AV454" s="14" t="s">
        <v>147</v>
      </c>
      <c r="AW454" s="14" t="s">
        <v>33</v>
      </c>
      <c r="AX454" s="14" t="s">
        <v>71</v>
      </c>
      <c r="AY454" s="244" t="s">
        <v>138</v>
      </c>
    </row>
    <row r="455" s="15" customFormat="1">
      <c r="A455" s="15"/>
      <c r="B455" s="245"/>
      <c r="C455" s="246"/>
      <c r="D455" s="225" t="s">
        <v>151</v>
      </c>
      <c r="E455" s="247" t="s">
        <v>19</v>
      </c>
      <c r="F455" s="248" t="s">
        <v>156</v>
      </c>
      <c r="G455" s="246"/>
      <c r="H455" s="249">
        <v>90.918000000000006</v>
      </c>
      <c r="I455" s="250"/>
      <c r="J455" s="246"/>
      <c r="K455" s="246"/>
      <c r="L455" s="251"/>
      <c r="M455" s="252"/>
      <c r="N455" s="253"/>
      <c r="O455" s="253"/>
      <c r="P455" s="253"/>
      <c r="Q455" s="253"/>
      <c r="R455" s="253"/>
      <c r="S455" s="253"/>
      <c r="T455" s="254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55" t="s">
        <v>151</v>
      </c>
      <c r="AU455" s="255" t="s">
        <v>147</v>
      </c>
      <c r="AV455" s="15" t="s">
        <v>146</v>
      </c>
      <c r="AW455" s="15" t="s">
        <v>33</v>
      </c>
      <c r="AX455" s="15" t="s">
        <v>79</v>
      </c>
      <c r="AY455" s="255" t="s">
        <v>138</v>
      </c>
    </row>
    <row r="456" s="2" customFormat="1" ht="24.15" customHeight="1">
      <c r="A456" s="39"/>
      <c r="B456" s="40"/>
      <c r="C456" s="205" t="s">
        <v>654</v>
      </c>
      <c r="D456" s="205" t="s">
        <v>141</v>
      </c>
      <c r="E456" s="206" t="s">
        <v>655</v>
      </c>
      <c r="F456" s="207" t="s">
        <v>656</v>
      </c>
      <c r="G456" s="208" t="s">
        <v>144</v>
      </c>
      <c r="H456" s="209">
        <v>121.59999999999999</v>
      </c>
      <c r="I456" s="210"/>
      <c r="J456" s="211">
        <f>ROUND(I456*H456,2)</f>
        <v>0</v>
      </c>
      <c r="K456" s="207" t="s">
        <v>145</v>
      </c>
      <c r="L456" s="45"/>
      <c r="M456" s="212" t="s">
        <v>19</v>
      </c>
      <c r="N456" s="213" t="s">
        <v>43</v>
      </c>
      <c r="O456" s="85"/>
      <c r="P456" s="214">
        <f>O456*H456</f>
        <v>0</v>
      </c>
      <c r="Q456" s="214">
        <v>0.0060000000000000001</v>
      </c>
      <c r="R456" s="214">
        <f>Q456*H456</f>
        <v>0.72960000000000003</v>
      </c>
      <c r="S456" s="214">
        <v>0</v>
      </c>
      <c r="T456" s="215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16" t="s">
        <v>251</v>
      </c>
      <c r="AT456" s="216" t="s">
        <v>141</v>
      </c>
      <c r="AU456" s="216" t="s">
        <v>147</v>
      </c>
      <c r="AY456" s="18" t="s">
        <v>138</v>
      </c>
      <c r="BE456" s="217">
        <f>IF(N456="základní",J456,0)</f>
        <v>0</v>
      </c>
      <c r="BF456" s="217">
        <f>IF(N456="snížená",J456,0)</f>
        <v>0</v>
      </c>
      <c r="BG456" s="217">
        <f>IF(N456="zákl. přenesená",J456,0)</f>
        <v>0</v>
      </c>
      <c r="BH456" s="217">
        <f>IF(N456="sníž. přenesená",J456,0)</f>
        <v>0</v>
      </c>
      <c r="BI456" s="217">
        <f>IF(N456="nulová",J456,0)</f>
        <v>0</v>
      </c>
      <c r="BJ456" s="18" t="s">
        <v>147</v>
      </c>
      <c r="BK456" s="217">
        <f>ROUND(I456*H456,2)</f>
        <v>0</v>
      </c>
      <c r="BL456" s="18" t="s">
        <v>251</v>
      </c>
      <c r="BM456" s="216" t="s">
        <v>657</v>
      </c>
    </row>
    <row r="457" s="2" customFormat="1">
      <c r="A457" s="39"/>
      <c r="B457" s="40"/>
      <c r="C457" s="41"/>
      <c r="D457" s="218" t="s">
        <v>149</v>
      </c>
      <c r="E457" s="41"/>
      <c r="F457" s="219" t="s">
        <v>658</v>
      </c>
      <c r="G457" s="41"/>
      <c r="H457" s="41"/>
      <c r="I457" s="220"/>
      <c r="J457" s="41"/>
      <c r="K457" s="41"/>
      <c r="L457" s="45"/>
      <c r="M457" s="221"/>
      <c r="N457" s="222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149</v>
      </c>
      <c r="AU457" s="18" t="s">
        <v>147</v>
      </c>
    </row>
    <row r="458" s="13" customFormat="1">
      <c r="A458" s="13"/>
      <c r="B458" s="223"/>
      <c r="C458" s="224"/>
      <c r="D458" s="225" t="s">
        <v>151</v>
      </c>
      <c r="E458" s="226" t="s">
        <v>19</v>
      </c>
      <c r="F458" s="227" t="s">
        <v>621</v>
      </c>
      <c r="G458" s="224"/>
      <c r="H458" s="226" t="s">
        <v>19</v>
      </c>
      <c r="I458" s="228"/>
      <c r="J458" s="224"/>
      <c r="K458" s="224"/>
      <c r="L458" s="229"/>
      <c r="M458" s="230"/>
      <c r="N458" s="231"/>
      <c r="O458" s="231"/>
      <c r="P458" s="231"/>
      <c r="Q458" s="231"/>
      <c r="R458" s="231"/>
      <c r="S458" s="231"/>
      <c r="T458" s="23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3" t="s">
        <v>151</v>
      </c>
      <c r="AU458" s="233" t="s">
        <v>147</v>
      </c>
      <c r="AV458" s="13" t="s">
        <v>79</v>
      </c>
      <c r="AW458" s="13" t="s">
        <v>33</v>
      </c>
      <c r="AX458" s="13" t="s">
        <v>71</v>
      </c>
      <c r="AY458" s="233" t="s">
        <v>138</v>
      </c>
    </row>
    <row r="459" s="14" customFormat="1">
      <c r="A459" s="14"/>
      <c r="B459" s="234"/>
      <c r="C459" s="235"/>
      <c r="D459" s="225" t="s">
        <v>151</v>
      </c>
      <c r="E459" s="236" t="s">
        <v>19</v>
      </c>
      <c r="F459" s="237" t="s">
        <v>622</v>
      </c>
      <c r="G459" s="235"/>
      <c r="H459" s="238">
        <v>101.08</v>
      </c>
      <c r="I459" s="239"/>
      <c r="J459" s="235"/>
      <c r="K459" s="235"/>
      <c r="L459" s="240"/>
      <c r="M459" s="241"/>
      <c r="N459" s="242"/>
      <c r="O459" s="242"/>
      <c r="P459" s="242"/>
      <c r="Q459" s="242"/>
      <c r="R459" s="242"/>
      <c r="S459" s="242"/>
      <c r="T459" s="24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4" t="s">
        <v>151</v>
      </c>
      <c r="AU459" s="244" t="s">
        <v>147</v>
      </c>
      <c r="AV459" s="14" t="s">
        <v>147</v>
      </c>
      <c r="AW459" s="14" t="s">
        <v>33</v>
      </c>
      <c r="AX459" s="14" t="s">
        <v>71</v>
      </c>
      <c r="AY459" s="244" t="s">
        <v>138</v>
      </c>
    </row>
    <row r="460" s="14" customFormat="1">
      <c r="A460" s="14"/>
      <c r="B460" s="234"/>
      <c r="C460" s="235"/>
      <c r="D460" s="225" t="s">
        <v>151</v>
      </c>
      <c r="E460" s="236" t="s">
        <v>19</v>
      </c>
      <c r="F460" s="237" t="s">
        <v>154</v>
      </c>
      <c r="G460" s="235"/>
      <c r="H460" s="238">
        <v>5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4" t="s">
        <v>151</v>
      </c>
      <c r="AU460" s="244" t="s">
        <v>147</v>
      </c>
      <c r="AV460" s="14" t="s">
        <v>147</v>
      </c>
      <c r="AW460" s="14" t="s">
        <v>33</v>
      </c>
      <c r="AX460" s="14" t="s">
        <v>71</v>
      </c>
      <c r="AY460" s="244" t="s">
        <v>138</v>
      </c>
    </row>
    <row r="461" s="13" customFormat="1">
      <c r="A461" s="13"/>
      <c r="B461" s="223"/>
      <c r="C461" s="224"/>
      <c r="D461" s="225" t="s">
        <v>151</v>
      </c>
      <c r="E461" s="226" t="s">
        <v>19</v>
      </c>
      <c r="F461" s="227" t="s">
        <v>623</v>
      </c>
      <c r="G461" s="224"/>
      <c r="H461" s="226" t="s">
        <v>19</v>
      </c>
      <c r="I461" s="228"/>
      <c r="J461" s="224"/>
      <c r="K461" s="224"/>
      <c r="L461" s="229"/>
      <c r="M461" s="230"/>
      <c r="N461" s="231"/>
      <c r="O461" s="231"/>
      <c r="P461" s="231"/>
      <c r="Q461" s="231"/>
      <c r="R461" s="231"/>
      <c r="S461" s="231"/>
      <c r="T461" s="23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3" t="s">
        <v>151</v>
      </c>
      <c r="AU461" s="233" t="s">
        <v>147</v>
      </c>
      <c r="AV461" s="13" t="s">
        <v>79</v>
      </c>
      <c r="AW461" s="13" t="s">
        <v>33</v>
      </c>
      <c r="AX461" s="13" t="s">
        <v>71</v>
      </c>
      <c r="AY461" s="233" t="s">
        <v>138</v>
      </c>
    </row>
    <row r="462" s="14" customFormat="1">
      <c r="A462" s="14"/>
      <c r="B462" s="234"/>
      <c r="C462" s="235"/>
      <c r="D462" s="225" t="s">
        <v>151</v>
      </c>
      <c r="E462" s="236" t="s">
        <v>19</v>
      </c>
      <c r="F462" s="237" t="s">
        <v>1044</v>
      </c>
      <c r="G462" s="235"/>
      <c r="H462" s="238">
        <v>15.52</v>
      </c>
      <c r="I462" s="239"/>
      <c r="J462" s="235"/>
      <c r="K462" s="235"/>
      <c r="L462" s="240"/>
      <c r="M462" s="241"/>
      <c r="N462" s="242"/>
      <c r="O462" s="242"/>
      <c r="P462" s="242"/>
      <c r="Q462" s="242"/>
      <c r="R462" s="242"/>
      <c r="S462" s="242"/>
      <c r="T462" s="24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4" t="s">
        <v>151</v>
      </c>
      <c r="AU462" s="244" t="s">
        <v>147</v>
      </c>
      <c r="AV462" s="14" t="s">
        <v>147</v>
      </c>
      <c r="AW462" s="14" t="s">
        <v>33</v>
      </c>
      <c r="AX462" s="14" t="s">
        <v>71</v>
      </c>
      <c r="AY462" s="244" t="s">
        <v>138</v>
      </c>
    </row>
    <row r="463" s="15" customFormat="1">
      <c r="A463" s="15"/>
      <c r="B463" s="245"/>
      <c r="C463" s="246"/>
      <c r="D463" s="225" t="s">
        <v>151</v>
      </c>
      <c r="E463" s="247" t="s">
        <v>19</v>
      </c>
      <c r="F463" s="248" t="s">
        <v>156</v>
      </c>
      <c r="G463" s="246"/>
      <c r="H463" s="249">
        <v>121.59999999999999</v>
      </c>
      <c r="I463" s="250"/>
      <c r="J463" s="246"/>
      <c r="K463" s="246"/>
      <c r="L463" s="251"/>
      <c r="M463" s="252"/>
      <c r="N463" s="253"/>
      <c r="O463" s="253"/>
      <c r="P463" s="253"/>
      <c r="Q463" s="253"/>
      <c r="R463" s="253"/>
      <c r="S463" s="253"/>
      <c r="T463" s="254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55" t="s">
        <v>151</v>
      </c>
      <c r="AU463" s="255" t="s">
        <v>147</v>
      </c>
      <c r="AV463" s="15" t="s">
        <v>146</v>
      </c>
      <c r="AW463" s="15" t="s">
        <v>33</v>
      </c>
      <c r="AX463" s="15" t="s">
        <v>79</v>
      </c>
      <c r="AY463" s="255" t="s">
        <v>138</v>
      </c>
    </row>
    <row r="464" s="2" customFormat="1" ht="16.5" customHeight="1">
      <c r="A464" s="39"/>
      <c r="B464" s="40"/>
      <c r="C464" s="256" t="s">
        <v>659</v>
      </c>
      <c r="D464" s="256" t="s">
        <v>258</v>
      </c>
      <c r="E464" s="257" t="s">
        <v>660</v>
      </c>
      <c r="F464" s="258" t="s">
        <v>661</v>
      </c>
      <c r="G464" s="259" t="s">
        <v>144</v>
      </c>
      <c r="H464" s="260">
        <v>133.75999999999999</v>
      </c>
      <c r="I464" s="261"/>
      <c r="J464" s="262">
        <f>ROUND(I464*H464,2)</f>
        <v>0</v>
      </c>
      <c r="K464" s="258" t="s">
        <v>145</v>
      </c>
      <c r="L464" s="263"/>
      <c r="M464" s="264" t="s">
        <v>19</v>
      </c>
      <c r="N464" s="265" t="s">
        <v>43</v>
      </c>
      <c r="O464" s="85"/>
      <c r="P464" s="214">
        <f>O464*H464</f>
        <v>0</v>
      </c>
      <c r="Q464" s="214">
        <v>0.0118</v>
      </c>
      <c r="R464" s="214">
        <f>Q464*H464</f>
        <v>1.5783679999999998</v>
      </c>
      <c r="S464" s="214">
        <v>0</v>
      </c>
      <c r="T464" s="215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16" t="s">
        <v>351</v>
      </c>
      <c r="AT464" s="216" t="s">
        <v>258</v>
      </c>
      <c r="AU464" s="216" t="s">
        <v>147</v>
      </c>
      <c r="AY464" s="18" t="s">
        <v>138</v>
      </c>
      <c r="BE464" s="217">
        <f>IF(N464="základní",J464,0)</f>
        <v>0</v>
      </c>
      <c r="BF464" s="217">
        <f>IF(N464="snížená",J464,0)</f>
        <v>0</v>
      </c>
      <c r="BG464" s="217">
        <f>IF(N464="zákl. přenesená",J464,0)</f>
        <v>0</v>
      </c>
      <c r="BH464" s="217">
        <f>IF(N464="sníž. přenesená",J464,0)</f>
        <v>0</v>
      </c>
      <c r="BI464" s="217">
        <f>IF(N464="nulová",J464,0)</f>
        <v>0</v>
      </c>
      <c r="BJ464" s="18" t="s">
        <v>147</v>
      </c>
      <c r="BK464" s="217">
        <f>ROUND(I464*H464,2)</f>
        <v>0</v>
      </c>
      <c r="BL464" s="18" t="s">
        <v>251</v>
      </c>
      <c r="BM464" s="216" t="s">
        <v>662</v>
      </c>
    </row>
    <row r="465" s="14" customFormat="1">
      <c r="A465" s="14"/>
      <c r="B465" s="234"/>
      <c r="C465" s="235"/>
      <c r="D465" s="225" t="s">
        <v>151</v>
      </c>
      <c r="E465" s="235"/>
      <c r="F465" s="237" t="s">
        <v>1045</v>
      </c>
      <c r="G465" s="235"/>
      <c r="H465" s="238">
        <v>133.75999999999999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4" t="s">
        <v>151</v>
      </c>
      <c r="AU465" s="244" t="s">
        <v>147</v>
      </c>
      <c r="AV465" s="14" t="s">
        <v>147</v>
      </c>
      <c r="AW465" s="14" t="s">
        <v>4</v>
      </c>
      <c r="AX465" s="14" t="s">
        <v>79</v>
      </c>
      <c r="AY465" s="244" t="s">
        <v>138</v>
      </c>
    </row>
    <row r="466" s="2" customFormat="1" ht="21.75" customHeight="1">
      <c r="A466" s="39"/>
      <c r="B466" s="40"/>
      <c r="C466" s="205" t="s">
        <v>664</v>
      </c>
      <c r="D466" s="205" t="s">
        <v>141</v>
      </c>
      <c r="E466" s="206" t="s">
        <v>665</v>
      </c>
      <c r="F466" s="207" t="s">
        <v>666</v>
      </c>
      <c r="G466" s="208" t="s">
        <v>144</v>
      </c>
      <c r="H466" s="209">
        <v>121.59999999999999</v>
      </c>
      <c r="I466" s="210"/>
      <c r="J466" s="211">
        <f>ROUND(I466*H466,2)</f>
        <v>0</v>
      </c>
      <c r="K466" s="207" t="s">
        <v>145</v>
      </c>
      <c r="L466" s="45"/>
      <c r="M466" s="212" t="s">
        <v>19</v>
      </c>
      <c r="N466" s="213" t="s">
        <v>43</v>
      </c>
      <c r="O466" s="85"/>
      <c r="P466" s="214">
        <f>O466*H466</f>
        <v>0</v>
      </c>
      <c r="Q466" s="214">
        <v>0</v>
      </c>
      <c r="R466" s="214">
        <f>Q466*H466</f>
        <v>0</v>
      </c>
      <c r="S466" s="214">
        <v>0</v>
      </c>
      <c r="T466" s="215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16" t="s">
        <v>251</v>
      </c>
      <c r="AT466" s="216" t="s">
        <v>141</v>
      </c>
      <c r="AU466" s="216" t="s">
        <v>147</v>
      </c>
      <c r="AY466" s="18" t="s">
        <v>138</v>
      </c>
      <c r="BE466" s="217">
        <f>IF(N466="základní",J466,0)</f>
        <v>0</v>
      </c>
      <c r="BF466" s="217">
        <f>IF(N466="snížená",J466,0)</f>
        <v>0</v>
      </c>
      <c r="BG466" s="217">
        <f>IF(N466="zákl. přenesená",J466,0)</f>
        <v>0</v>
      </c>
      <c r="BH466" s="217">
        <f>IF(N466="sníž. přenesená",J466,0)</f>
        <v>0</v>
      </c>
      <c r="BI466" s="217">
        <f>IF(N466="nulová",J466,0)</f>
        <v>0</v>
      </c>
      <c r="BJ466" s="18" t="s">
        <v>147</v>
      </c>
      <c r="BK466" s="217">
        <f>ROUND(I466*H466,2)</f>
        <v>0</v>
      </c>
      <c r="BL466" s="18" t="s">
        <v>251</v>
      </c>
      <c r="BM466" s="216" t="s">
        <v>667</v>
      </c>
    </row>
    <row r="467" s="2" customFormat="1">
      <c r="A467" s="39"/>
      <c r="B467" s="40"/>
      <c r="C467" s="41"/>
      <c r="D467" s="218" t="s">
        <v>149</v>
      </c>
      <c r="E467" s="41"/>
      <c r="F467" s="219" t="s">
        <v>668</v>
      </c>
      <c r="G467" s="41"/>
      <c r="H467" s="41"/>
      <c r="I467" s="220"/>
      <c r="J467" s="41"/>
      <c r="K467" s="41"/>
      <c r="L467" s="45"/>
      <c r="M467" s="221"/>
      <c r="N467" s="222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149</v>
      </c>
      <c r="AU467" s="18" t="s">
        <v>147</v>
      </c>
    </row>
    <row r="468" s="14" customFormat="1">
      <c r="A468" s="14"/>
      <c r="B468" s="234"/>
      <c r="C468" s="235"/>
      <c r="D468" s="225" t="s">
        <v>151</v>
      </c>
      <c r="E468" s="236" t="s">
        <v>19</v>
      </c>
      <c r="F468" s="237" t="s">
        <v>1046</v>
      </c>
      <c r="G468" s="235"/>
      <c r="H468" s="238">
        <v>121.59999999999999</v>
      </c>
      <c r="I468" s="239"/>
      <c r="J468" s="235"/>
      <c r="K468" s="235"/>
      <c r="L468" s="240"/>
      <c r="M468" s="241"/>
      <c r="N468" s="242"/>
      <c r="O468" s="242"/>
      <c r="P468" s="242"/>
      <c r="Q468" s="242"/>
      <c r="R468" s="242"/>
      <c r="S468" s="242"/>
      <c r="T468" s="24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4" t="s">
        <v>151</v>
      </c>
      <c r="AU468" s="244" t="s">
        <v>147</v>
      </c>
      <c r="AV468" s="14" t="s">
        <v>147</v>
      </c>
      <c r="AW468" s="14" t="s">
        <v>33</v>
      </c>
      <c r="AX468" s="14" t="s">
        <v>79</v>
      </c>
      <c r="AY468" s="244" t="s">
        <v>138</v>
      </c>
    </row>
    <row r="469" s="2" customFormat="1" ht="21.75" customHeight="1">
      <c r="A469" s="39"/>
      <c r="B469" s="40"/>
      <c r="C469" s="205" t="s">
        <v>670</v>
      </c>
      <c r="D469" s="205" t="s">
        <v>141</v>
      </c>
      <c r="E469" s="206" t="s">
        <v>671</v>
      </c>
      <c r="F469" s="207" t="s">
        <v>672</v>
      </c>
      <c r="G469" s="208" t="s">
        <v>144</v>
      </c>
      <c r="H469" s="209">
        <v>121.59999999999999</v>
      </c>
      <c r="I469" s="210"/>
      <c r="J469" s="211">
        <f>ROUND(I469*H469,2)</f>
        <v>0</v>
      </c>
      <c r="K469" s="207" t="s">
        <v>145</v>
      </c>
      <c r="L469" s="45"/>
      <c r="M469" s="212" t="s">
        <v>19</v>
      </c>
      <c r="N469" s="213" t="s">
        <v>43</v>
      </c>
      <c r="O469" s="85"/>
      <c r="P469" s="214">
        <f>O469*H469</f>
        <v>0</v>
      </c>
      <c r="Q469" s="214">
        <v>0</v>
      </c>
      <c r="R469" s="214">
        <f>Q469*H469</f>
        <v>0</v>
      </c>
      <c r="S469" s="214">
        <v>0</v>
      </c>
      <c r="T469" s="215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16" t="s">
        <v>251</v>
      </c>
      <c r="AT469" s="216" t="s">
        <v>141</v>
      </c>
      <c r="AU469" s="216" t="s">
        <v>147</v>
      </c>
      <c r="AY469" s="18" t="s">
        <v>138</v>
      </c>
      <c r="BE469" s="217">
        <f>IF(N469="základní",J469,0)</f>
        <v>0</v>
      </c>
      <c r="BF469" s="217">
        <f>IF(N469="snížená",J469,0)</f>
        <v>0</v>
      </c>
      <c r="BG469" s="217">
        <f>IF(N469="zákl. přenesená",J469,0)</f>
        <v>0</v>
      </c>
      <c r="BH469" s="217">
        <f>IF(N469="sníž. přenesená",J469,0)</f>
        <v>0</v>
      </c>
      <c r="BI469" s="217">
        <f>IF(N469="nulová",J469,0)</f>
        <v>0</v>
      </c>
      <c r="BJ469" s="18" t="s">
        <v>147</v>
      </c>
      <c r="BK469" s="217">
        <f>ROUND(I469*H469,2)</f>
        <v>0</v>
      </c>
      <c r="BL469" s="18" t="s">
        <v>251</v>
      </c>
      <c r="BM469" s="216" t="s">
        <v>673</v>
      </c>
    </row>
    <row r="470" s="2" customFormat="1">
      <c r="A470" s="39"/>
      <c r="B470" s="40"/>
      <c r="C470" s="41"/>
      <c r="D470" s="218" t="s">
        <v>149</v>
      </c>
      <c r="E470" s="41"/>
      <c r="F470" s="219" t="s">
        <v>674</v>
      </c>
      <c r="G470" s="41"/>
      <c r="H470" s="41"/>
      <c r="I470" s="220"/>
      <c r="J470" s="41"/>
      <c r="K470" s="41"/>
      <c r="L470" s="45"/>
      <c r="M470" s="221"/>
      <c r="N470" s="222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149</v>
      </c>
      <c r="AU470" s="18" t="s">
        <v>147</v>
      </c>
    </row>
    <row r="471" s="14" customFormat="1">
      <c r="A471" s="14"/>
      <c r="B471" s="234"/>
      <c r="C471" s="235"/>
      <c r="D471" s="225" t="s">
        <v>151</v>
      </c>
      <c r="E471" s="236" t="s">
        <v>19</v>
      </c>
      <c r="F471" s="237" t="s">
        <v>1046</v>
      </c>
      <c r="G471" s="235"/>
      <c r="H471" s="238">
        <v>121.59999999999999</v>
      </c>
      <c r="I471" s="239"/>
      <c r="J471" s="235"/>
      <c r="K471" s="235"/>
      <c r="L471" s="240"/>
      <c r="M471" s="241"/>
      <c r="N471" s="242"/>
      <c r="O471" s="242"/>
      <c r="P471" s="242"/>
      <c r="Q471" s="242"/>
      <c r="R471" s="242"/>
      <c r="S471" s="242"/>
      <c r="T471" s="24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4" t="s">
        <v>151</v>
      </c>
      <c r="AU471" s="244" t="s">
        <v>147</v>
      </c>
      <c r="AV471" s="14" t="s">
        <v>147</v>
      </c>
      <c r="AW471" s="14" t="s">
        <v>33</v>
      </c>
      <c r="AX471" s="14" t="s">
        <v>79</v>
      </c>
      <c r="AY471" s="244" t="s">
        <v>138</v>
      </c>
    </row>
    <row r="472" s="2" customFormat="1" ht="16.5" customHeight="1">
      <c r="A472" s="39"/>
      <c r="B472" s="40"/>
      <c r="C472" s="205" t="s">
        <v>675</v>
      </c>
      <c r="D472" s="205" t="s">
        <v>141</v>
      </c>
      <c r="E472" s="206" t="s">
        <v>676</v>
      </c>
      <c r="F472" s="207" t="s">
        <v>677</v>
      </c>
      <c r="G472" s="208" t="s">
        <v>302</v>
      </c>
      <c r="H472" s="209">
        <v>84</v>
      </c>
      <c r="I472" s="210"/>
      <c r="J472" s="211">
        <f>ROUND(I472*H472,2)</f>
        <v>0</v>
      </c>
      <c r="K472" s="207" t="s">
        <v>145</v>
      </c>
      <c r="L472" s="45"/>
      <c r="M472" s="212" t="s">
        <v>19</v>
      </c>
      <c r="N472" s="213" t="s">
        <v>43</v>
      </c>
      <c r="O472" s="85"/>
      <c r="P472" s="214">
        <f>O472*H472</f>
        <v>0</v>
      </c>
      <c r="Q472" s="214">
        <v>3.0000000000000001E-05</v>
      </c>
      <c r="R472" s="214">
        <f>Q472*H472</f>
        <v>0.0025200000000000001</v>
      </c>
      <c r="S472" s="214">
        <v>0</v>
      </c>
      <c r="T472" s="215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16" t="s">
        <v>251</v>
      </c>
      <c r="AT472" s="216" t="s">
        <v>141</v>
      </c>
      <c r="AU472" s="216" t="s">
        <v>147</v>
      </c>
      <c r="AY472" s="18" t="s">
        <v>138</v>
      </c>
      <c r="BE472" s="217">
        <f>IF(N472="základní",J472,0)</f>
        <v>0</v>
      </c>
      <c r="BF472" s="217">
        <f>IF(N472="snížená",J472,0)</f>
        <v>0</v>
      </c>
      <c r="BG472" s="217">
        <f>IF(N472="zákl. přenesená",J472,0)</f>
        <v>0</v>
      </c>
      <c r="BH472" s="217">
        <f>IF(N472="sníž. přenesená",J472,0)</f>
        <v>0</v>
      </c>
      <c r="BI472" s="217">
        <f>IF(N472="nulová",J472,0)</f>
        <v>0</v>
      </c>
      <c r="BJ472" s="18" t="s">
        <v>147</v>
      </c>
      <c r="BK472" s="217">
        <f>ROUND(I472*H472,2)</f>
        <v>0</v>
      </c>
      <c r="BL472" s="18" t="s">
        <v>251</v>
      </c>
      <c r="BM472" s="216" t="s">
        <v>678</v>
      </c>
    </row>
    <row r="473" s="2" customFormat="1">
      <c r="A473" s="39"/>
      <c r="B473" s="40"/>
      <c r="C473" s="41"/>
      <c r="D473" s="218" t="s">
        <v>149</v>
      </c>
      <c r="E473" s="41"/>
      <c r="F473" s="219" t="s">
        <v>679</v>
      </c>
      <c r="G473" s="41"/>
      <c r="H473" s="41"/>
      <c r="I473" s="220"/>
      <c r="J473" s="41"/>
      <c r="K473" s="41"/>
      <c r="L473" s="45"/>
      <c r="M473" s="221"/>
      <c r="N473" s="222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149</v>
      </c>
      <c r="AU473" s="18" t="s">
        <v>147</v>
      </c>
    </row>
    <row r="474" s="13" customFormat="1">
      <c r="A474" s="13"/>
      <c r="B474" s="223"/>
      <c r="C474" s="224"/>
      <c r="D474" s="225" t="s">
        <v>151</v>
      </c>
      <c r="E474" s="226" t="s">
        <v>19</v>
      </c>
      <c r="F474" s="227" t="s">
        <v>621</v>
      </c>
      <c r="G474" s="224"/>
      <c r="H474" s="226" t="s">
        <v>19</v>
      </c>
      <c r="I474" s="228"/>
      <c r="J474" s="224"/>
      <c r="K474" s="224"/>
      <c r="L474" s="229"/>
      <c r="M474" s="230"/>
      <c r="N474" s="231"/>
      <c r="O474" s="231"/>
      <c r="P474" s="231"/>
      <c r="Q474" s="231"/>
      <c r="R474" s="231"/>
      <c r="S474" s="231"/>
      <c r="T474" s="23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3" t="s">
        <v>151</v>
      </c>
      <c r="AU474" s="233" t="s">
        <v>147</v>
      </c>
      <c r="AV474" s="13" t="s">
        <v>79</v>
      </c>
      <c r="AW474" s="13" t="s">
        <v>33</v>
      </c>
      <c r="AX474" s="13" t="s">
        <v>71</v>
      </c>
      <c r="AY474" s="233" t="s">
        <v>138</v>
      </c>
    </row>
    <row r="475" s="14" customFormat="1">
      <c r="A475" s="14"/>
      <c r="B475" s="234"/>
      <c r="C475" s="235"/>
      <c r="D475" s="225" t="s">
        <v>151</v>
      </c>
      <c r="E475" s="236" t="s">
        <v>19</v>
      </c>
      <c r="F475" s="237" t="s">
        <v>680</v>
      </c>
      <c r="G475" s="235"/>
      <c r="H475" s="238">
        <v>84</v>
      </c>
      <c r="I475" s="239"/>
      <c r="J475" s="235"/>
      <c r="K475" s="235"/>
      <c r="L475" s="240"/>
      <c r="M475" s="241"/>
      <c r="N475" s="242"/>
      <c r="O475" s="242"/>
      <c r="P475" s="242"/>
      <c r="Q475" s="242"/>
      <c r="R475" s="242"/>
      <c r="S475" s="242"/>
      <c r="T475" s="243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4" t="s">
        <v>151</v>
      </c>
      <c r="AU475" s="244" t="s">
        <v>147</v>
      </c>
      <c r="AV475" s="14" t="s">
        <v>147</v>
      </c>
      <c r="AW475" s="14" t="s">
        <v>33</v>
      </c>
      <c r="AX475" s="14" t="s">
        <v>79</v>
      </c>
      <c r="AY475" s="244" t="s">
        <v>138</v>
      </c>
    </row>
    <row r="476" s="2" customFormat="1" ht="24.15" customHeight="1">
      <c r="A476" s="39"/>
      <c r="B476" s="40"/>
      <c r="C476" s="205" t="s">
        <v>681</v>
      </c>
      <c r="D476" s="205" t="s">
        <v>141</v>
      </c>
      <c r="E476" s="206" t="s">
        <v>682</v>
      </c>
      <c r="F476" s="207" t="s">
        <v>683</v>
      </c>
      <c r="G476" s="208" t="s">
        <v>330</v>
      </c>
      <c r="H476" s="209">
        <v>2.536</v>
      </c>
      <c r="I476" s="210"/>
      <c r="J476" s="211">
        <f>ROUND(I476*H476,2)</f>
        <v>0</v>
      </c>
      <c r="K476" s="207" t="s">
        <v>145</v>
      </c>
      <c r="L476" s="45"/>
      <c r="M476" s="212" t="s">
        <v>19</v>
      </c>
      <c r="N476" s="213" t="s">
        <v>43</v>
      </c>
      <c r="O476" s="85"/>
      <c r="P476" s="214">
        <f>O476*H476</f>
        <v>0</v>
      </c>
      <c r="Q476" s="214">
        <v>0</v>
      </c>
      <c r="R476" s="214">
        <f>Q476*H476</f>
        <v>0</v>
      </c>
      <c r="S476" s="214">
        <v>0</v>
      </c>
      <c r="T476" s="215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16" t="s">
        <v>251</v>
      </c>
      <c r="AT476" s="216" t="s">
        <v>141</v>
      </c>
      <c r="AU476" s="216" t="s">
        <v>147</v>
      </c>
      <c r="AY476" s="18" t="s">
        <v>138</v>
      </c>
      <c r="BE476" s="217">
        <f>IF(N476="základní",J476,0)</f>
        <v>0</v>
      </c>
      <c r="BF476" s="217">
        <f>IF(N476="snížená",J476,0)</f>
        <v>0</v>
      </c>
      <c r="BG476" s="217">
        <f>IF(N476="zákl. přenesená",J476,0)</f>
        <v>0</v>
      </c>
      <c r="BH476" s="217">
        <f>IF(N476="sníž. přenesená",J476,0)</f>
        <v>0</v>
      </c>
      <c r="BI476" s="217">
        <f>IF(N476="nulová",J476,0)</f>
        <v>0</v>
      </c>
      <c r="BJ476" s="18" t="s">
        <v>147</v>
      </c>
      <c r="BK476" s="217">
        <f>ROUND(I476*H476,2)</f>
        <v>0</v>
      </c>
      <c r="BL476" s="18" t="s">
        <v>251</v>
      </c>
      <c r="BM476" s="216" t="s">
        <v>684</v>
      </c>
    </row>
    <row r="477" s="2" customFormat="1">
      <c r="A477" s="39"/>
      <c r="B477" s="40"/>
      <c r="C477" s="41"/>
      <c r="D477" s="218" t="s">
        <v>149</v>
      </c>
      <c r="E477" s="41"/>
      <c r="F477" s="219" t="s">
        <v>685</v>
      </c>
      <c r="G477" s="41"/>
      <c r="H477" s="41"/>
      <c r="I477" s="220"/>
      <c r="J477" s="41"/>
      <c r="K477" s="41"/>
      <c r="L477" s="45"/>
      <c r="M477" s="221"/>
      <c r="N477" s="222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149</v>
      </c>
      <c r="AU477" s="18" t="s">
        <v>147</v>
      </c>
    </row>
    <row r="478" s="2" customFormat="1" ht="24.15" customHeight="1">
      <c r="A478" s="39"/>
      <c r="B478" s="40"/>
      <c r="C478" s="205" t="s">
        <v>686</v>
      </c>
      <c r="D478" s="205" t="s">
        <v>141</v>
      </c>
      <c r="E478" s="206" t="s">
        <v>687</v>
      </c>
      <c r="F478" s="207" t="s">
        <v>688</v>
      </c>
      <c r="G478" s="208" t="s">
        <v>330</v>
      </c>
      <c r="H478" s="209">
        <v>2.536</v>
      </c>
      <c r="I478" s="210"/>
      <c r="J478" s="211">
        <f>ROUND(I478*H478,2)</f>
        <v>0</v>
      </c>
      <c r="K478" s="207" t="s">
        <v>145</v>
      </c>
      <c r="L478" s="45"/>
      <c r="M478" s="212" t="s">
        <v>19</v>
      </c>
      <c r="N478" s="213" t="s">
        <v>43</v>
      </c>
      <c r="O478" s="85"/>
      <c r="P478" s="214">
        <f>O478*H478</f>
        <v>0</v>
      </c>
      <c r="Q478" s="214">
        <v>0</v>
      </c>
      <c r="R478" s="214">
        <f>Q478*H478</f>
        <v>0</v>
      </c>
      <c r="S478" s="214">
        <v>0</v>
      </c>
      <c r="T478" s="215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16" t="s">
        <v>251</v>
      </c>
      <c r="AT478" s="216" t="s">
        <v>141</v>
      </c>
      <c r="AU478" s="216" t="s">
        <v>147</v>
      </c>
      <c r="AY478" s="18" t="s">
        <v>138</v>
      </c>
      <c r="BE478" s="217">
        <f>IF(N478="základní",J478,0)</f>
        <v>0</v>
      </c>
      <c r="BF478" s="217">
        <f>IF(N478="snížená",J478,0)</f>
        <v>0</v>
      </c>
      <c r="BG478" s="217">
        <f>IF(N478="zákl. přenesená",J478,0)</f>
        <v>0</v>
      </c>
      <c r="BH478" s="217">
        <f>IF(N478="sníž. přenesená",J478,0)</f>
        <v>0</v>
      </c>
      <c r="BI478" s="217">
        <f>IF(N478="nulová",J478,0)</f>
        <v>0</v>
      </c>
      <c r="BJ478" s="18" t="s">
        <v>147</v>
      </c>
      <c r="BK478" s="217">
        <f>ROUND(I478*H478,2)</f>
        <v>0</v>
      </c>
      <c r="BL478" s="18" t="s">
        <v>251</v>
      </c>
      <c r="BM478" s="216" t="s">
        <v>689</v>
      </c>
    </row>
    <row r="479" s="2" customFormat="1">
      <c r="A479" s="39"/>
      <c r="B479" s="40"/>
      <c r="C479" s="41"/>
      <c r="D479" s="218" t="s">
        <v>149</v>
      </c>
      <c r="E479" s="41"/>
      <c r="F479" s="219" t="s">
        <v>690</v>
      </c>
      <c r="G479" s="41"/>
      <c r="H479" s="41"/>
      <c r="I479" s="220"/>
      <c r="J479" s="41"/>
      <c r="K479" s="41"/>
      <c r="L479" s="45"/>
      <c r="M479" s="221"/>
      <c r="N479" s="222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149</v>
      </c>
      <c r="AU479" s="18" t="s">
        <v>147</v>
      </c>
    </row>
    <row r="480" s="2" customFormat="1" ht="24.15" customHeight="1">
      <c r="A480" s="39"/>
      <c r="B480" s="40"/>
      <c r="C480" s="205" t="s">
        <v>691</v>
      </c>
      <c r="D480" s="205" t="s">
        <v>141</v>
      </c>
      <c r="E480" s="206" t="s">
        <v>692</v>
      </c>
      <c r="F480" s="207" t="s">
        <v>693</v>
      </c>
      <c r="G480" s="208" t="s">
        <v>330</v>
      </c>
      <c r="H480" s="209">
        <v>2.536</v>
      </c>
      <c r="I480" s="210"/>
      <c r="J480" s="211">
        <f>ROUND(I480*H480,2)</f>
        <v>0</v>
      </c>
      <c r="K480" s="207" t="s">
        <v>145</v>
      </c>
      <c r="L480" s="45"/>
      <c r="M480" s="212" t="s">
        <v>19</v>
      </c>
      <c r="N480" s="213" t="s">
        <v>43</v>
      </c>
      <c r="O480" s="85"/>
      <c r="P480" s="214">
        <f>O480*H480</f>
        <v>0</v>
      </c>
      <c r="Q480" s="214">
        <v>0</v>
      </c>
      <c r="R480" s="214">
        <f>Q480*H480</f>
        <v>0</v>
      </c>
      <c r="S480" s="214">
        <v>0</v>
      </c>
      <c r="T480" s="215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16" t="s">
        <v>251</v>
      </c>
      <c r="AT480" s="216" t="s">
        <v>141</v>
      </c>
      <c r="AU480" s="216" t="s">
        <v>147</v>
      </c>
      <c r="AY480" s="18" t="s">
        <v>138</v>
      </c>
      <c r="BE480" s="217">
        <f>IF(N480="základní",J480,0)</f>
        <v>0</v>
      </c>
      <c r="BF480" s="217">
        <f>IF(N480="snížená",J480,0)</f>
        <v>0</v>
      </c>
      <c r="BG480" s="217">
        <f>IF(N480="zákl. přenesená",J480,0)</f>
        <v>0</v>
      </c>
      <c r="BH480" s="217">
        <f>IF(N480="sníž. přenesená",J480,0)</f>
        <v>0</v>
      </c>
      <c r="BI480" s="217">
        <f>IF(N480="nulová",J480,0)</f>
        <v>0</v>
      </c>
      <c r="BJ480" s="18" t="s">
        <v>147</v>
      </c>
      <c r="BK480" s="217">
        <f>ROUND(I480*H480,2)</f>
        <v>0</v>
      </c>
      <c r="BL480" s="18" t="s">
        <v>251</v>
      </c>
      <c r="BM480" s="216" t="s">
        <v>694</v>
      </c>
    </row>
    <row r="481" s="2" customFormat="1">
      <c r="A481" s="39"/>
      <c r="B481" s="40"/>
      <c r="C481" s="41"/>
      <c r="D481" s="218" t="s">
        <v>149</v>
      </c>
      <c r="E481" s="41"/>
      <c r="F481" s="219" t="s">
        <v>695</v>
      </c>
      <c r="G481" s="41"/>
      <c r="H481" s="41"/>
      <c r="I481" s="220"/>
      <c r="J481" s="41"/>
      <c r="K481" s="41"/>
      <c r="L481" s="45"/>
      <c r="M481" s="221"/>
      <c r="N481" s="222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149</v>
      </c>
      <c r="AU481" s="18" t="s">
        <v>147</v>
      </c>
    </row>
    <row r="482" s="2" customFormat="1" ht="33" customHeight="1">
      <c r="A482" s="39"/>
      <c r="B482" s="40"/>
      <c r="C482" s="205" t="s">
        <v>696</v>
      </c>
      <c r="D482" s="205" t="s">
        <v>141</v>
      </c>
      <c r="E482" s="206" t="s">
        <v>697</v>
      </c>
      <c r="F482" s="207" t="s">
        <v>698</v>
      </c>
      <c r="G482" s="208" t="s">
        <v>330</v>
      </c>
      <c r="H482" s="209">
        <v>48.183999999999998</v>
      </c>
      <c r="I482" s="210"/>
      <c r="J482" s="211">
        <f>ROUND(I482*H482,2)</f>
        <v>0</v>
      </c>
      <c r="K482" s="207" t="s">
        <v>145</v>
      </c>
      <c r="L482" s="45"/>
      <c r="M482" s="212" t="s">
        <v>19</v>
      </c>
      <c r="N482" s="213" t="s">
        <v>43</v>
      </c>
      <c r="O482" s="85"/>
      <c r="P482" s="214">
        <f>O482*H482</f>
        <v>0</v>
      </c>
      <c r="Q482" s="214">
        <v>0</v>
      </c>
      <c r="R482" s="214">
        <f>Q482*H482</f>
        <v>0</v>
      </c>
      <c r="S482" s="214">
        <v>0</v>
      </c>
      <c r="T482" s="215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16" t="s">
        <v>251</v>
      </c>
      <c r="AT482" s="216" t="s">
        <v>141</v>
      </c>
      <c r="AU482" s="216" t="s">
        <v>147</v>
      </c>
      <c r="AY482" s="18" t="s">
        <v>138</v>
      </c>
      <c r="BE482" s="217">
        <f>IF(N482="základní",J482,0)</f>
        <v>0</v>
      </c>
      <c r="BF482" s="217">
        <f>IF(N482="snížená",J482,0)</f>
        <v>0</v>
      </c>
      <c r="BG482" s="217">
        <f>IF(N482="zákl. přenesená",J482,0)</f>
        <v>0</v>
      </c>
      <c r="BH482" s="217">
        <f>IF(N482="sníž. přenesená",J482,0)</f>
        <v>0</v>
      </c>
      <c r="BI482" s="217">
        <f>IF(N482="nulová",J482,0)</f>
        <v>0</v>
      </c>
      <c r="BJ482" s="18" t="s">
        <v>147</v>
      </c>
      <c r="BK482" s="217">
        <f>ROUND(I482*H482,2)</f>
        <v>0</v>
      </c>
      <c r="BL482" s="18" t="s">
        <v>251</v>
      </c>
      <c r="BM482" s="216" t="s">
        <v>699</v>
      </c>
    </row>
    <row r="483" s="2" customFormat="1">
      <c r="A483" s="39"/>
      <c r="B483" s="40"/>
      <c r="C483" s="41"/>
      <c r="D483" s="218" t="s">
        <v>149</v>
      </c>
      <c r="E483" s="41"/>
      <c r="F483" s="219" t="s">
        <v>700</v>
      </c>
      <c r="G483" s="41"/>
      <c r="H483" s="41"/>
      <c r="I483" s="220"/>
      <c r="J483" s="41"/>
      <c r="K483" s="41"/>
      <c r="L483" s="45"/>
      <c r="M483" s="221"/>
      <c r="N483" s="222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149</v>
      </c>
      <c r="AU483" s="18" t="s">
        <v>147</v>
      </c>
    </row>
    <row r="484" s="14" customFormat="1">
      <c r="A484" s="14"/>
      <c r="B484" s="234"/>
      <c r="C484" s="235"/>
      <c r="D484" s="225" t="s">
        <v>151</v>
      </c>
      <c r="E484" s="235"/>
      <c r="F484" s="237" t="s">
        <v>1047</v>
      </c>
      <c r="G484" s="235"/>
      <c r="H484" s="238">
        <v>48.183999999999998</v>
      </c>
      <c r="I484" s="239"/>
      <c r="J484" s="235"/>
      <c r="K484" s="235"/>
      <c r="L484" s="240"/>
      <c r="M484" s="241"/>
      <c r="N484" s="242"/>
      <c r="O484" s="242"/>
      <c r="P484" s="242"/>
      <c r="Q484" s="242"/>
      <c r="R484" s="242"/>
      <c r="S484" s="242"/>
      <c r="T484" s="24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4" t="s">
        <v>151</v>
      </c>
      <c r="AU484" s="244" t="s">
        <v>147</v>
      </c>
      <c r="AV484" s="14" t="s">
        <v>147</v>
      </c>
      <c r="AW484" s="14" t="s">
        <v>4</v>
      </c>
      <c r="AX484" s="14" t="s">
        <v>79</v>
      </c>
      <c r="AY484" s="244" t="s">
        <v>138</v>
      </c>
    </row>
    <row r="485" s="12" customFormat="1" ht="22.8" customHeight="1">
      <c r="A485" s="12"/>
      <c r="B485" s="189"/>
      <c r="C485" s="190"/>
      <c r="D485" s="191" t="s">
        <v>70</v>
      </c>
      <c r="E485" s="203" t="s">
        <v>702</v>
      </c>
      <c r="F485" s="203" t="s">
        <v>703</v>
      </c>
      <c r="G485" s="190"/>
      <c r="H485" s="190"/>
      <c r="I485" s="193"/>
      <c r="J485" s="204">
        <f>BK485</f>
        <v>0</v>
      </c>
      <c r="K485" s="190"/>
      <c r="L485" s="195"/>
      <c r="M485" s="196"/>
      <c r="N485" s="197"/>
      <c r="O485" s="197"/>
      <c r="P485" s="198">
        <f>SUM(P486:P493)</f>
        <v>0</v>
      </c>
      <c r="Q485" s="197"/>
      <c r="R485" s="198">
        <f>SUM(R486:R493)</f>
        <v>0.0023800000000000002</v>
      </c>
      <c r="S485" s="197"/>
      <c r="T485" s="199">
        <f>SUM(T486:T493)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00" t="s">
        <v>147</v>
      </c>
      <c r="AT485" s="201" t="s">
        <v>70</v>
      </c>
      <c r="AU485" s="201" t="s">
        <v>79</v>
      </c>
      <c r="AY485" s="200" t="s">
        <v>138</v>
      </c>
      <c r="BK485" s="202">
        <f>SUM(BK486:BK493)</f>
        <v>0</v>
      </c>
    </row>
    <row r="486" s="2" customFormat="1" ht="16.5" customHeight="1">
      <c r="A486" s="39"/>
      <c r="B486" s="40"/>
      <c r="C486" s="205" t="s">
        <v>704</v>
      </c>
      <c r="D486" s="205" t="s">
        <v>141</v>
      </c>
      <c r="E486" s="206" t="s">
        <v>705</v>
      </c>
      <c r="F486" s="207" t="s">
        <v>706</v>
      </c>
      <c r="G486" s="208" t="s">
        <v>144</v>
      </c>
      <c r="H486" s="209">
        <v>7</v>
      </c>
      <c r="I486" s="210"/>
      <c r="J486" s="211">
        <f>ROUND(I486*H486,2)</f>
        <v>0</v>
      </c>
      <c r="K486" s="207" t="s">
        <v>145</v>
      </c>
      <c r="L486" s="45"/>
      <c r="M486" s="212" t="s">
        <v>19</v>
      </c>
      <c r="N486" s="213" t="s">
        <v>43</v>
      </c>
      <c r="O486" s="85"/>
      <c r="P486" s="214">
        <f>O486*H486</f>
        <v>0</v>
      </c>
      <c r="Q486" s="214">
        <v>0.00017000000000000001</v>
      </c>
      <c r="R486" s="214">
        <f>Q486*H486</f>
        <v>0.0011900000000000001</v>
      </c>
      <c r="S486" s="214">
        <v>0</v>
      </c>
      <c r="T486" s="215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16" t="s">
        <v>251</v>
      </c>
      <c r="AT486" s="216" t="s">
        <v>141</v>
      </c>
      <c r="AU486" s="216" t="s">
        <v>147</v>
      </c>
      <c r="AY486" s="18" t="s">
        <v>138</v>
      </c>
      <c r="BE486" s="217">
        <f>IF(N486="základní",J486,0)</f>
        <v>0</v>
      </c>
      <c r="BF486" s="217">
        <f>IF(N486="snížená",J486,0)</f>
        <v>0</v>
      </c>
      <c r="BG486" s="217">
        <f>IF(N486="zákl. přenesená",J486,0)</f>
        <v>0</v>
      </c>
      <c r="BH486" s="217">
        <f>IF(N486="sníž. přenesená",J486,0)</f>
        <v>0</v>
      </c>
      <c r="BI486" s="217">
        <f>IF(N486="nulová",J486,0)</f>
        <v>0</v>
      </c>
      <c r="BJ486" s="18" t="s">
        <v>147</v>
      </c>
      <c r="BK486" s="217">
        <f>ROUND(I486*H486,2)</f>
        <v>0</v>
      </c>
      <c r="BL486" s="18" t="s">
        <v>251</v>
      </c>
      <c r="BM486" s="216" t="s">
        <v>707</v>
      </c>
    </row>
    <row r="487" s="2" customFormat="1">
      <c r="A487" s="39"/>
      <c r="B487" s="40"/>
      <c r="C487" s="41"/>
      <c r="D487" s="218" t="s">
        <v>149</v>
      </c>
      <c r="E487" s="41"/>
      <c r="F487" s="219" t="s">
        <v>708</v>
      </c>
      <c r="G487" s="41"/>
      <c r="H487" s="41"/>
      <c r="I487" s="220"/>
      <c r="J487" s="41"/>
      <c r="K487" s="41"/>
      <c r="L487" s="45"/>
      <c r="M487" s="221"/>
      <c r="N487" s="222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149</v>
      </c>
      <c r="AU487" s="18" t="s">
        <v>147</v>
      </c>
    </row>
    <row r="488" s="13" customFormat="1">
      <c r="A488" s="13"/>
      <c r="B488" s="223"/>
      <c r="C488" s="224"/>
      <c r="D488" s="225" t="s">
        <v>151</v>
      </c>
      <c r="E488" s="226" t="s">
        <v>19</v>
      </c>
      <c r="F488" s="227" t="s">
        <v>709</v>
      </c>
      <c r="G488" s="224"/>
      <c r="H488" s="226" t="s">
        <v>19</v>
      </c>
      <c r="I488" s="228"/>
      <c r="J488" s="224"/>
      <c r="K488" s="224"/>
      <c r="L488" s="229"/>
      <c r="M488" s="230"/>
      <c r="N488" s="231"/>
      <c r="O488" s="231"/>
      <c r="P488" s="231"/>
      <c r="Q488" s="231"/>
      <c r="R488" s="231"/>
      <c r="S488" s="231"/>
      <c r="T488" s="23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3" t="s">
        <v>151</v>
      </c>
      <c r="AU488" s="233" t="s">
        <v>147</v>
      </c>
      <c r="AV488" s="13" t="s">
        <v>79</v>
      </c>
      <c r="AW488" s="13" t="s">
        <v>33</v>
      </c>
      <c r="AX488" s="13" t="s">
        <v>71</v>
      </c>
      <c r="AY488" s="233" t="s">
        <v>138</v>
      </c>
    </row>
    <row r="489" s="14" customFormat="1">
      <c r="A489" s="14"/>
      <c r="B489" s="234"/>
      <c r="C489" s="235"/>
      <c r="D489" s="225" t="s">
        <v>151</v>
      </c>
      <c r="E489" s="236" t="s">
        <v>19</v>
      </c>
      <c r="F489" s="237" t="s">
        <v>710</v>
      </c>
      <c r="G489" s="235"/>
      <c r="H489" s="238">
        <v>7</v>
      </c>
      <c r="I489" s="239"/>
      <c r="J489" s="235"/>
      <c r="K489" s="235"/>
      <c r="L489" s="240"/>
      <c r="M489" s="241"/>
      <c r="N489" s="242"/>
      <c r="O489" s="242"/>
      <c r="P489" s="242"/>
      <c r="Q489" s="242"/>
      <c r="R489" s="242"/>
      <c r="S489" s="242"/>
      <c r="T489" s="243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4" t="s">
        <v>151</v>
      </c>
      <c r="AU489" s="244" t="s">
        <v>147</v>
      </c>
      <c r="AV489" s="14" t="s">
        <v>147</v>
      </c>
      <c r="AW489" s="14" t="s">
        <v>33</v>
      </c>
      <c r="AX489" s="14" t="s">
        <v>79</v>
      </c>
      <c r="AY489" s="244" t="s">
        <v>138</v>
      </c>
    </row>
    <row r="490" s="2" customFormat="1" ht="16.5" customHeight="1">
      <c r="A490" s="39"/>
      <c r="B490" s="40"/>
      <c r="C490" s="205" t="s">
        <v>711</v>
      </c>
      <c r="D490" s="205" t="s">
        <v>141</v>
      </c>
      <c r="E490" s="206" t="s">
        <v>712</v>
      </c>
      <c r="F490" s="207" t="s">
        <v>713</v>
      </c>
      <c r="G490" s="208" t="s">
        <v>144</v>
      </c>
      <c r="H490" s="209">
        <v>7</v>
      </c>
      <c r="I490" s="210"/>
      <c r="J490" s="211">
        <f>ROUND(I490*H490,2)</f>
        <v>0</v>
      </c>
      <c r="K490" s="207" t="s">
        <v>145</v>
      </c>
      <c r="L490" s="45"/>
      <c r="M490" s="212" t="s">
        <v>19</v>
      </c>
      <c r="N490" s="213" t="s">
        <v>43</v>
      </c>
      <c r="O490" s="85"/>
      <c r="P490" s="214">
        <f>O490*H490</f>
        <v>0</v>
      </c>
      <c r="Q490" s="214">
        <v>0.00017000000000000001</v>
      </c>
      <c r="R490" s="214">
        <f>Q490*H490</f>
        <v>0.0011900000000000001</v>
      </c>
      <c r="S490" s="214">
        <v>0</v>
      </c>
      <c r="T490" s="215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16" t="s">
        <v>251</v>
      </c>
      <c r="AT490" s="216" t="s">
        <v>141</v>
      </c>
      <c r="AU490" s="216" t="s">
        <v>147</v>
      </c>
      <c r="AY490" s="18" t="s">
        <v>138</v>
      </c>
      <c r="BE490" s="217">
        <f>IF(N490="základní",J490,0)</f>
        <v>0</v>
      </c>
      <c r="BF490" s="217">
        <f>IF(N490="snížená",J490,0)</f>
        <v>0</v>
      </c>
      <c r="BG490" s="217">
        <f>IF(N490="zákl. přenesená",J490,0)</f>
        <v>0</v>
      </c>
      <c r="BH490" s="217">
        <f>IF(N490="sníž. přenesená",J490,0)</f>
        <v>0</v>
      </c>
      <c r="BI490" s="217">
        <f>IF(N490="nulová",J490,0)</f>
        <v>0</v>
      </c>
      <c r="BJ490" s="18" t="s">
        <v>147</v>
      </c>
      <c r="BK490" s="217">
        <f>ROUND(I490*H490,2)</f>
        <v>0</v>
      </c>
      <c r="BL490" s="18" t="s">
        <v>251</v>
      </c>
      <c r="BM490" s="216" t="s">
        <v>714</v>
      </c>
    </row>
    <row r="491" s="2" customFormat="1">
      <c r="A491" s="39"/>
      <c r="B491" s="40"/>
      <c r="C491" s="41"/>
      <c r="D491" s="218" t="s">
        <v>149</v>
      </c>
      <c r="E491" s="41"/>
      <c r="F491" s="219" t="s">
        <v>715</v>
      </c>
      <c r="G491" s="41"/>
      <c r="H491" s="41"/>
      <c r="I491" s="220"/>
      <c r="J491" s="41"/>
      <c r="K491" s="41"/>
      <c r="L491" s="45"/>
      <c r="M491" s="221"/>
      <c r="N491" s="222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149</v>
      </c>
      <c r="AU491" s="18" t="s">
        <v>147</v>
      </c>
    </row>
    <row r="492" s="13" customFormat="1">
      <c r="A492" s="13"/>
      <c r="B492" s="223"/>
      <c r="C492" s="224"/>
      <c r="D492" s="225" t="s">
        <v>151</v>
      </c>
      <c r="E492" s="226" t="s">
        <v>19</v>
      </c>
      <c r="F492" s="227" t="s">
        <v>709</v>
      </c>
      <c r="G492" s="224"/>
      <c r="H492" s="226" t="s">
        <v>19</v>
      </c>
      <c r="I492" s="228"/>
      <c r="J492" s="224"/>
      <c r="K492" s="224"/>
      <c r="L492" s="229"/>
      <c r="M492" s="230"/>
      <c r="N492" s="231"/>
      <c r="O492" s="231"/>
      <c r="P492" s="231"/>
      <c r="Q492" s="231"/>
      <c r="R492" s="231"/>
      <c r="S492" s="231"/>
      <c r="T492" s="23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3" t="s">
        <v>151</v>
      </c>
      <c r="AU492" s="233" t="s">
        <v>147</v>
      </c>
      <c r="AV492" s="13" t="s">
        <v>79</v>
      </c>
      <c r="AW492" s="13" t="s">
        <v>33</v>
      </c>
      <c r="AX492" s="13" t="s">
        <v>71</v>
      </c>
      <c r="AY492" s="233" t="s">
        <v>138</v>
      </c>
    </row>
    <row r="493" s="14" customFormat="1">
      <c r="A493" s="14"/>
      <c r="B493" s="234"/>
      <c r="C493" s="235"/>
      <c r="D493" s="225" t="s">
        <v>151</v>
      </c>
      <c r="E493" s="236" t="s">
        <v>19</v>
      </c>
      <c r="F493" s="237" t="s">
        <v>710</v>
      </c>
      <c r="G493" s="235"/>
      <c r="H493" s="238">
        <v>7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4" t="s">
        <v>151</v>
      </c>
      <c r="AU493" s="244" t="s">
        <v>147</v>
      </c>
      <c r="AV493" s="14" t="s">
        <v>147</v>
      </c>
      <c r="AW493" s="14" t="s">
        <v>33</v>
      </c>
      <c r="AX493" s="14" t="s">
        <v>79</v>
      </c>
      <c r="AY493" s="244" t="s">
        <v>138</v>
      </c>
    </row>
    <row r="494" s="12" customFormat="1" ht="22.8" customHeight="1">
      <c r="A494" s="12"/>
      <c r="B494" s="189"/>
      <c r="C494" s="190"/>
      <c r="D494" s="191" t="s">
        <v>70</v>
      </c>
      <c r="E494" s="203" t="s">
        <v>716</v>
      </c>
      <c r="F494" s="203" t="s">
        <v>717</v>
      </c>
      <c r="G494" s="190"/>
      <c r="H494" s="190"/>
      <c r="I494" s="193"/>
      <c r="J494" s="204">
        <f>BK494</f>
        <v>0</v>
      </c>
      <c r="K494" s="190"/>
      <c r="L494" s="195"/>
      <c r="M494" s="196"/>
      <c r="N494" s="197"/>
      <c r="O494" s="197"/>
      <c r="P494" s="198">
        <f>SUM(P495:P530)</f>
        <v>0</v>
      </c>
      <c r="Q494" s="197"/>
      <c r="R494" s="198">
        <f>SUM(R495:R530)</f>
        <v>0.62681061999999998</v>
      </c>
      <c r="S494" s="197"/>
      <c r="T494" s="199">
        <f>SUM(T495:T530)</f>
        <v>0.12897240000000002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00" t="s">
        <v>147</v>
      </c>
      <c r="AT494" s="201" t="s">
        <v>70</v>
      </c>
      <c r="AU494" s="201" t="s">
        <v>79</v>
      </c>
      <c r="AY494" s="200" t="s">
        <v>138</v>
      </c>
      <c r="BK494" s="202">
        <f>SUM(BK495:BK530)</f>
        <v>0</v>
      </c>
    </row>
    <row r="495" s="2" customFormat="1" ht="16.5" customHeight="1">
      <c r="A495" s="39"/>
      <c r="B495" s="40"/>
      <c r="C495" s="205" t="s">
        <v>718</v>
      </c>
      <c r="D495" s="205" t="s">
        <v>141</v>
      </c>
      <c r="E495" s="206" t="s">
        <v>719</v>
      </c>
      <c r="F495" s="207" t="s">
        <v>720</v>
      </c>
      <c r="G495" s="208" t="s">
        <v>144</v>
      </c>
      <c r="H495" s="209">
        <v>416.04000000000002</v>
      </c>
      <c r="I495" s="210"/>
      <c r="J495" s="211">
        <f>ROUND(I495*H495,2)</f>
        <v>0</v>
      </c>
      <c r="K495" s="207" t="s">
        <v>145</v>
      </c>
      <c r="L495" s="45"/>
      <c r="M495" s="212" t="s">
        <v>19</v>
      </c>
      <c r="N495" s="213" t="s">
        <v>43</v>
      </c>
      <c r="O495" s="85"/>
      <c r="P495" s="214">
        <f>O495*H495</f>
        <v>0</v>
      </c>
      <c r="Q495" s="214">
        <v>0</v>
      </c>
      <c r="R495" s="214">
        <f>Q495*H495</f>
        <v>0</v>
      </c>
      <c r="S495" s="214">
        <v>0</v>
      </c>
      <c r="T495" s="215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16" t="s">
        <v>251</v>
      </c>
      <c r="AT495" s="216" t="s">
        <v>141</v>
      </c>
      <c r="AU495" s="216" t="s">
        <v>147</v>
      </c>
      <c r="AY495" s="18" t="s">
        <v>138</v>
      </c>
      <c r="BE495" s="217">
        <f>IF(N495="základní",J495,0)</f>
        <v>0</v>
      </c>
      <c r="BF495" s="217">
        <f>IF(N495="snížená",J495,0)</f>
        <v>0</v>
      </c>
      <c r="BG495" s="217">
        <f>IF(N495="zákl. přenesená",J495,0)</f>
        <v>0</v>
      </c>
      <c r="BH495" s="217">
        <f>IF(N495="sníž. přenesená",J495,0)</f>
        <v>0</v>
      </c>
      <c r="BI495" s="217">
        <f>IF(N495="nulová",J495,0)</f>
        <v>0</v>
      </c>
      <c r="BJ495" s="18" t="s">
        <v>147</v>
      </c>
      <c r="BK495" s="217">
        <f>ROUND(I495*H495,2)</f>
        <v>0</v>
      </c>
      <c r="BL495" s="18" t="s">
        <v>251</v>
      </c>
      <c r="BM495" s="216" t="s">
        <v>721</v>
      </c>
    </row>
    <row r="496" s="2" customFormat="1">
      <c r="A496" s="39"/>
      <c r="B496" s="40"/>
      <c r="C496" s="41"/>
      <c r="D496" s="218" t="s">
        <v>149</v>
      </c>
      <c r="E496" s="41"/>
      <c r="F496" s="219" t="s">
        <v>722</v>
      </c>
      <c r="G496" s="41"/>
      <c r="H496" s="41"/>
      <c r="I496" s="220"/>
      <c r="J496" s="41"/>
      <c r="K496" s="41"/>
      <c r="L496" s="45"/>
      <c r="M496" s="221"/>
      <c r="N496" s="222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149</v>
      </c>
      <c r="AU496" s="18" t="s">
        <v>147</v>
      </c>
    </row>
    <row r="497" s="13" customFormat="1">
      <c r="A497" s="13"/>
      <c r="B497" s="223"/>
      <c r="C497" s="224"/>
      <c r="D497" s="225" t="s">
        <v>151</v>
      </c>
      <c r="E497" s="226" t="s">
        <v>19</v>
      </c>
      <c r="F497" s="227" t="s">
        <v>723</v>
      </c>
      <c r="G497" s="224"/>
      <c r="H497" s="226" t="s">
        <v>19</v>
      </c>
      <c r="I497" s="228"/>
      <c r="J497" s="224"/>
      <c r="K497" s="224"/>
      <c r="L497" s="229"/>
      <c r="M497" s="230"/>
      <c r="N497" s="231"/>
      <c r="O497" s="231"/>
      <c r="P497" s="231"/>
      <c r="Q497" s="231"/>
      <c r="R497" s="231"/>
      <c r="S497" s="231"/>
      <c r="T497" s="23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3" t="s">
        <v>151</v>
      </c>
      <c r="AU497" s="233" t="s">
        <v>147</v>
      </c>
      <c r="AV497" s="13" t="s">
        <v>79</v>
      </c>
      <c r="AW497" s="13" t="s">
        <v>33</v>
      </c>
      <c r="AX497" s="13" t="s">
        <v>71</v>
      </c>
      <c r="AY497" s="233" t="s">
        <v>138</v>
      </c>
    </row>
    <row r="498" s="14" customFormat="1">
      <c r="A498" s="14"/>
      <c r="B498" s="234"/>
      <c r="C498" s="235"/>
      <c r="D498" s="225" t="s">
        <v>151</v>
      </c>
      <c r="E498" s="236" t="s">
        <v>19</v>
      </c>
      <c r="F498" s="237" t="s">
        <v>724</v>
      </c>
      <c r="G498" s="235"/>
      <c r="H498" s="238">
        <v>122.304</v>
      </c>
      <c r="I498" s="239"/>
      <c r="J498" s="235"/>
      <c r="K498" s="235"/>
      <c r="L498" s="240"/>
      <c r="M498" s="241"/>
      <c r="N498" s="242"/>
      <c r="O498" s="242"/>
      <c r="P498" s="242"/>
      <c r="Q498" s="242"/>
      <c r="R498" s="242"/>
      <c r="S498" s="242"/>
      <c r="T498" s="24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4" t="s">
        <v>151</v>
      </c>
      <c r="AU498" s="244" t="s">
        <v>147</v>
      </c>
      <c r="AV498" s="14" t="s">
        <v>147</v>
      </c>
      <c r="AW498" s="14" t="s">
        <v>33</v>
      </c>
      <c r="AX498" s="14" t="s">
        <v>71</v>
      </c>
      <c r="AY498" s="244" t="s">
        <v>138</v>
      </c>
    </row>
    <row r="499" s="14" customFormat="1">
      <c r="A499" s="14"/>
      <c r="B499" s="234"/>
      <c r="C499" s="235"/>
      <c r="D499" s="225" t="s">
        <v>151</v>
      </c>
      <c r="E499" s="236" t="s">
        <v>19</v>
      </c>
      <c r="F499" s="237" t="s">
        <v>268</v>
      </c>
      <c r="G499" s="235"/>
      <c r="H499" s="238">
        <v>19.739000000000001</v>
      </c>
      <c r="I499" s="239"/>
      <c r="J499" s="235"/>
      <c r="K499" s="235"/>
      <c r="L499" s="240"/>
      <c r="M499" s="241"/>
      <c r="N499" s="242"/>
      <c r="O499" s="242"/>
      <c r="P499" s="242"/>
      <c r="Q499" s="242"/>
      <c r="R499" s="242"/>
      <c r="S499" s="242"/>
      <c r="T499" s="243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4" t="s">
        <v>151</v>
      </c>
      <c r="AU499" s="244" t="s">
        <v>147</v>
      </c>
      <c r="AV499" s="14" t="s">
        <v>147</v>
      </c>
      <c r="AW499" s="14" t="s">
        <v>33</v>
      </c>
      <c r="AX499" s="14" t="s">
        <v>71</v>
      </c>
      <c r="AY499" s="244" t="s">
        <v>138</v>
      </c>
    </row>
    <row r="500" s="14" customFormat="1">
      <c r="A500" s="14"/>
      <c r="B500" s="234"/>
      <c r="C500" s="235"/>
      <c r="D500" s="225" t="s">
        <v>151</v>
      </c>
      <c r="E500" s="236" t="s">
        <v>19</v>
      </c>
      <c r="F500" s="237" t="s">
        <v>725</v>
      </c>
      <c r="G500" s="235"/>
      <c r="H500" s="238">
        <v>214.75999999999999</v>
      </c>
      <c r="I500" s="239"/>
      <c r="J500" s="235"/>
      <c r="K500" s="235"/>
      <c r="L500" s="240"/>
      <c r="M500" s="241"/>
      <c r="N500" s="242"/>
      <c r="O500" s="242"/>
      <c r="P500" s="242"/>
      <c r="Q500" s="242"/>
      <c r="R500" s="242"/>
      <c r="S500" s="242"/>
      <c r="T500" s="24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4" t="s">
        <v>151</v>
      </c>
      <c r="AU500" s="244" t="s">
        <v>147</v>
      </c>
      <c r="AV500" s="14" t="s">
        <v>147</v>
      </c>
      <c r="AW500" s="14" t="s">
        <v>33</v>
      </c>
      <c r="AX500" s="14" t="s">
        <v>71</v>
      </c>
      <c r="AY500" s="244" t="s">
        <v>138</v>
      </c>
    </row>
    <row r="501" s="14" customFormat="1">
      <c r="A501" s="14"/>
      <c r="B501" s="234"/>
      <c r="C501" s="235"/>
      <c r="D501" s="225" t="s">
        <v>151</v>
      </c>
      <c r="E501" s="236" t="s">
        <v>19</v>
      </c>
      <c r="F501" s="237" t="s">
        <v>726</v>
      </c>
      <c r="G501" s="235"/>
      <c r="H501" s="238">
        <v>59.237000000000002</v>
      </c>
      <c r="I501" s="239"/>
      <c r="J501" s="235"/>
      <c r="K501" s="235"/>
      <c r="L501" s="240"/>
      <c r="M501" s="241"/>
      <c r="N501" s="242"/>
      <c r="O501" s="242"/>
      <c r="P501" s="242"/>
      <c r="Q501" s="242"/>
      <c r="R501" s="242"/>
      <c r="S501" s="242"/>
      <c r="T501" s="243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4" t="s">
        <v>151</v>
      </c>
      <c r="AU501" s="244" t="s">
        <v>147</v>
      </c>
      <c r="AV501" s="14" t="s">
        <v>147</v>
      </c>
      <c r="AW501" s="14" t="s">
        <v>33</v>
      </c>
      <c r="AX501" s="14" t="s">
        <v>71</v>
      </c>
      <c r="AY501" s="244" t="s">
        <v>138</v>
      </c>
    </row>
    <row r="502" s="15" customFormat="1">
      <c r="A502" s="15"/>
      <c r="B502" s="245"/>
      <c r="C502" s="246"/>
      <c r="D502" s="225" t="s">
        <v>151</v>
      </c>
      <c r="E502" s="247" t="s">
        <v>19</v>
      </c>
      <c r="F502" s="248" t="s">
        <v>156</v>
      </c>
      <c r="G502" s="246"/>
      <c r="H502" s="249">
        <v>416.04000000000002</v>
      </c>
      <c r="I502" s="250"/>
      <c r="J502" s="246"/>
      <c r="K502" s="246"/>
      <c r="L502" s="251"/>
      <c r="M502" s="252"/>
      <c r="N502" s="253"/>
      <c r="O502" s="253"/>
      <c r="P502" s="253"/>
      <c r="Q502" s="253"/>
      <c r="R502" s="253"/>
      <c r="S502" s="253"/>
      <c r="T502" s="254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55" t="s">
        <v>151</v>
      </c>
      <c r="AU502" s="255" t="s">
        <v>147</v>
      </c>
      <c r="AV502" s="15" t="s">
        <v>146</v>
      </c>
      <c r="AW502" s="15" t="s">
        <v>33</v>
      </c>
      <c r="AX502" s="15" t="s">
        <v>79</v>
      </c>
      <c r="AY502" s="255" t="s">
        <v>138</v>
      </c>
    </row>
    <row r="503" s="2" customFormat="1" ht="16.5" customHeight="1">
      <c r="A503" s="39"/>
      <c r="B503" s="40"/>
      <c r="C503" s="205" t="s">
        <v>727</v>
      </c>
      <c r="D503" s="205" t="s">
        <v>141</v>
      </c>
      <c r="E503" s="206" t="s">
        <v>728</v>
      </c>
      <c r="F503" s="207" t="s">
        <v>729</v>
      </c>
      <c r="G503" s="208" t="s">
        <v>144</v>
      </c>
      <c r="H503" s="209">
        <v>416.04000000000002</v>
      </c>
      <c r="I503" s="210"/>
      <c r="J503" s="211">
        <f>ROUND(I503*H503,2)</f>
        <v>0</v>
      </c>
      <c r="K503" s="207" t="s">
        <v>145</v>
      </c>
      <c r="L503" s="45"/>
      <c r="M503" s="212" t="s">
        <v>19</v>
      </c>
      <c r="N503" s="213" t="s">
        <v>43</v>
      </c>
      <c r="O503" s="85"/>
      <c r="P503" s="214">
        <f>O503*H503</f>
        <v>0</v>
      </c>
      <c r="Q503" s="214">
        <v>0.001</v>
      </c>
      <c r="R503" s="214">
        <f>Q503*H503</f>
        <v>0.41604000000000002</v>
      </c>
      <c r="S503" s="214">
        <v>0.00031</v>
      </c>
      <c r="T503" s="215">
        <f>S503*H503</f>
        <v>0.12897240000000002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16" t="s">
        <v>251</v>
      </c>
      <c r="AT503" s="216" t="s">
        <v>141</v>
      </c>
      <c r="AU503" s="216" t="s">
        <v>147</v>
      </c>
      <c r="AY503" s="18" t="s">
        <v>138</v>
      </c>
      <c r="BE503" s="217">
        <f>IF(N503="základní",J503,0)</f>
        <v>0</v>
      </c>
      <c r="BF503" s="217">
        <f>IF(N503="snížená",J503,0)</f>
        <v>0</v>
      </c>
      <c r="BG503" s="217">
        <f>IF(N503="zákl. přenesená",J503,0)</f>
        <v>0</v>
      </c>
      <c r="BH503" s="217">
        <f>IF(N503="sníž. přenesená",J503,0)</f>
        <v>0</v>
      </c>
      <c r="BI503" s="217">
        <f>IF(N503="nulová",J503,0)</f>
        <v>0</v>
      </c>
      <c r="BJ503" s="18" t="s">
        <v>147</v>
      </c>
      <c r="BK503" s="217">
        <f>ROUND(I503*H503,2)</f>
        <v>0</v>
      </c>
      <c r="BL503" s="18" t="s">
        <v>251</v>
      </c>
      <c r="BM503" s="216" t="s">
        <v>730</v>
      </c>
    </row>
    <row r="504" s="2" customFormat="1">
      <c r="A504" s="39"/>
      <c r="B504" s="40"/>
      <c r="C504" s="41"/>
      <c r="D504" s="218" t="s">
        <v>149</v>
      </c>
      <c r="E504" s="41"/>
      <c r="F504" s="219" t="s">
        <v>731</v>
      </c>
      <c r="G504" s="41"/>
      <c r="H504" s="41"/>
      <c r="I504" s="220"/>
      <c r="J504" s="41"/>
      <c r="K504" s="41"/>
      <c r="L504" s="45"/>
      <c r="M504" s="221"/>
      <c r="N504" s="222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149</v>
      </c>
      <c r="AU504" s="18" t="s">
        <v>147</v>
      </c>
    </row>
    <row r="505" s="13" customFormat="1">
      <c r="A505" s="13"/>
      <c r="B505" s="223"/>
      <c r="C505" s="224"/>
      <c r="D505" s="225" t="s">
        <v>151</v>
      </c>
      <c r="E505" s="226" t="s">
        <v>19</v>
      </c>
      <c r="F505" s="227" t="s">
        <v>723</v>
      </c>
      <c r="G505" s="224"/>
      <c r="H505" s="226" t="s">
        <v>19</v>
      </c>
      <c r="I505" s="228"/>
      <c r="J505" s="224"/>
      <c r="K505" s="224"/>
      <c r="L505" s="229"/>
      <c r="M505" s="230"/>
      <c r="N505" s="231"/>
      <c r="O505" s="231"/>
      <c r="P505" s="231"/>
      <c r="Q505" s="231"/>
      <c r="R505" s="231"/>
      <c r="S505" s="231"/>
      <c r="T505" s="23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3" t="s">
        <v>151</v>
      </c>
      <c r="AU505" s="233" t="s">
        <v>147</v>
      </c>
      <c r="AV505" s="13" t="s">
        <v>79</v>
      </c>
      <c r="AW505" s="13" t="s">
        <v>33</v>
      </c>
      <c r="AX505" s="13" t="s">
        <v>71</v>
      </c>
      <c r="AY505" s="233" t="s">
        <v>138</v>
      </c>
    </row>
    <row r="506" s="14" customFormat="1">
      <c r="A506" s="14"/>
      <c r="B506" s="234"/>
      <c r="C506" s="235"/>
      <c r="D506" s="225" t="s">
        <v>151</v>
      </c>
      <c r="E506" s="236" t="s">
        <v>19</v>
      </c>
      <c r="F506" s="237" t="s">
        <v>724</v>
      </c>
      <c r="G506" s="235"/>
      <c r="H506" s="238">
        <v>122.304</v>
      </c>
      <c r="I506" s="239"/>
      <c r="J506" s="235"/>
      <c r="K506" s="235"/>
      <c r="L506" s="240"/>
      <c r="M506" s="241"/>
      <c r="N506" s="242"/>
      <c r="O506" s="242"/>
      <c r="P506" s="242"/>
      <c r="Q506" s="242"/>
      <c r="R506" s="242"/>
      <c r="S506" s="242"/>
      <c r="T506" s="24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4" t="s">
        <v>151</v>
      </c>
      <c r="AU506" s="244" t="s">
        <v>147</v>
      </c>
      <c r="AV506" s="14" t="s">
        <v>147</v>
      </c>
      <c r="AW506" s="14" t="s">
        <v>33</v>
      </c>
      <c r="AX506" s="14" t="s">
        <v>71</v>
      </c>
      <c r="AY506" s="244" t="s">
        <v>138</v>
      </c>
    </row>
    <row r="507" s="14" customFormat="1">
      <c r="A507" s="14"/>
      <c r="B507" s="234"/>
      <c r="C507" s="235"/>
      <c r="D507" s="225" t="s">
        <v>151</v>
      </c>
      <c r="E507" s="236" t="s">
        <v>19</v>
      </c>
      <c r="F507" s="237" t="s">
        <v>268</v>
      </c>
      <c r="G507" s="235"/>
      <c r="H507" s="238">
        <v>19.739000000000001</v>
      </c>
      <c r="I507" s="239"/>
      <c r="J507" s="235"/>
      <c r="K507" s="235"/>
      <c r="L507" s="240"/>
      <c r="M507" s="241"/>
      <c r="N507" s="242"/>
      <c r="O507" s="242"/>
      <c r="P507" s="242"/>
      <c r="Q507" s="242"/>
      <c r="R507" s="242"/>
      <c r="S507" s="242"/>
      <c r="T507" s="243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4" t="s">
        <v>151</v>
      </c>
      <c r="AU507" s="244" t="s">
        <v>147</v>
      </c>
      <c r="AV507" s="14" t="s">
        <v>147</v>
      </c>
      <c r="AW507" s="14" t="s">
        <v>33</v>
      </c>
      <c r="AX507" s="14" t="s">
        <v>71</v>
      </c>
      <c r="AY507" s="244" t="s">
        <v>138</v>
      </c>
    </row>
    <row r="508" s="14" customFormat="1">
      <c r="A508" s="14"/>
      <c r="B508" s="234"/>
      <c r="C508" s="235"/>
      <c r="D508" s="225" t="s">
        <v>151</v>
      </c>
      <c r="E508" s="236" t="s">
        <v>19</v>
      </c>
      <c r="F508" s="237" t="s">
        <v>725</v>
      </c>
      <c r="G508" s="235"/>
      <c r="H508" s="238">
        <v>214.75999999999999</v>
      </c>
      <c r="I508" s="239"/>
      <c r="J508" s="235"/>
      <c r="K508" s="235"/>
      <c r="L508" s="240"/>
      <c r="M508" s="241"/>
      <c r="N508" s="242"/>
      <c r="O508" s="242"/>
      <c r="P508" s="242"/>
      <c r="Q508" s="242"/>
      <c r="R508" s="242"/>
      <c r="S508" s="242"/>
      <c r="T508" s="243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4" t="s">
        <v>151</v>
      </c>
      <c r="AU508" s="244" t="s">
        <v>147</v>
      </c>
      <c r="AV508" s="14" t="s">
        <v>147</v>
      </c>
      <c r="AW508" s="14" t="s">
        <v>33</v>
      </c>
      <c r="AX508" s="14" t="s">
        <v>71</v>
      </c>
      <c r="AY508" s="244" t="s">
        <v>138</v>
      </c>
    </row>
    <row r="509" s="14" customFormat="1">
      <c r="A509" s="14"/>
      <c r="B509" s="234"/>
      <c r="C509" s="235"/>
      <c r="D509" s="225" t="s">
        <v>151</v>
      </c>
      <c r="E509" s="236" t="s">
        <v>19</v>
      </c>
      <c r="F509" s="237" t="s">
        <v>726</v>
      </c>
      <c r="G509" s="235"/>
      <c r="H509" s="238">
        <v>59.237000000000002</v>
      </c>
      <c r="I509" s="239"/>
      <c r="J509" s="235"/>
      <c r="K509" s="235"/>
      <c r="L509" s="240"/>
      <c r="M509" s="241"/>
      <c r="N509" s="242"/>
      <c r="O509" s="242"/>
      <c r="P509" s="242"/>
      <c r="Q509" s="242"/>
      <c r="R509" s="242"/>
      <c r="S509" s="242"/>
      <c r="T509" s="243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4" t="s">
        <v>151</v>
      </c>
      <c r="AU509" s="244" t="s">
        <v>147</v>
      </c>
      <c r="AV509" s="14" t="s">
        <v>147</v>
      </c>
      <c r="AW509" s="14" t="s">
        <v>33</v>
      </c>
      <c r="AX509" s="14" t="s">
        <v>71</v>
      </c>
      <c r="AY509" s="244" t="s">
        <v>138</v>
      </c>
    </row>
    <row r="510" s="15" customFormat="1">
      <c r="A510" s="15"/>
      <c r="B510" s="245"/>
      <c r="C510" s="246"/>
      <c r="D510" s="225" t="s">
        <v>151</v>
      </c>
      <c r="E510" s="247" t="s">
        <v>19</v>
      </c>
      <c r="F510" s="248" t="s">
        <v>156</v>
      </c>
      <c r="G510" s="246"/>
      <c r="H510" s="249">
        <v>416.04000000000002</v>
      </c>
      <c r="I510" s="250"/>
      <c r="J510" s="246"/>
      <c r="K510" s="246"/>
      <c r="L510" s="251"/>
      <c r="M510" s="252"/>
      <c r="N510" s="253"/>
      <c r="O510" s="253"/>
      <c r="P510" s="253"/>
      <c r="Q510" s="253"/>
      <c r="R510" s="253"/>
      <c r="S510" s="253"/>
      <c r="T510" s="254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55" t="s">
        <v>151</v>
      </c>
      <c r="AU510" s="255" t="s">
        <v>147</v>
      </c>
      <c r="AV510" s="15" t="s">
        <v>146</v>
      </c>
      <c r="AW510" s="15" t="s">
        <v>33</v>
      </c>
      <c r="AX510" s="15" t="s">
        <v>79</v>
      </c>
      <c r="AY510" s="255" t="s">
        <v>138</v>
      </c>
    </row>
    <row r="511" s="2" customFormat="1" ht="16.5" customHeight="1">
      <c r="A511" s="39"/>
      <c r="B511" s="40"/>
      <c r="C511" s="205" t="s">
        <v>732</v>
      </c>
      <c r="D511" s="205" t="s">
        <v>141</v>
      </c>
      <c r="E511" s="206" t="s">
        <v>733</v>
      </c>
      <c r="F511" s="207" t="s">
        <v>734</v>
      </c>
      <c r="G511" s="208" t="s">
        <v>144</v>
      </c>
      <c r="H511" s="209">
        <v>458.197</v>
      </c>
      <c r="I511" s="210"/>
      <c r="J511" s="211">
        <f>ROUND(I511*H511,2)</f>
        <v>0</v>
      </c>
      <c r="K511" s="207" t="s">
        <v>145</v>
      </c>
      <c r="L511" s="45"/>
      <c r="M511" s="212" t="s">
        <v>19</v>
      </c>
      <c r="N511" s="213" t="s">
        <v>43</v>
      </c>
      <c r="O511" s="85"/>
      <c r="P511" s="214">
        <f>O511*H511</f>
        <v>0</v>
      </c>
      <c r="Q511" s="214">
        <v>0.00020000000000000001</v>
      </c>
      <c r="R511" s="214">
        <f>Q511*H511</f>
        <v>0.09163940000000001</v>
      </c>
      <c r="S511" s="214">
        <v>0</v>
      </c>
      <c r="T511" s="215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16" t="s">
        <v>251</v>
      </c>
      <c r="AT511" s="216" t="s">
        <v>141</v>
      </c>
      <c r="AU511" s="216" t="s">
        <v>147</v>
      </c>
      <c r="AY511" s="18" t="s">
        <v>138</v>
      </c>
      <c r="BE511" s="217">
        <f>IF(N511="základní",J511,0)</f>
        <v>0</v>
      </c>
      <c r="BF511" s="217">
        <f>IF(N511="snížená",J511,0)</f>
        <v>0</v>
      </c>
      <c r="BG511" s="217">
        <f>IF(N511="zákl. přenesená",J511,0)</f>
        <v>0</v>
      </c>
      <c r="BH511" s="217">
        <f>IF(N511="sníž. přenesená",J511,0)</f>
        <v>0</v>
      </c>
      <c r="BI511" s="217">
        <f>IF(N511="nulová",J511,0)</f>
        <v>0</v>
      </c>
      <c r="BJ511" s="18" t="s">
        <v>147</v>
      </c>
      <c r="BK511" s="217">
        <f>ROUND(I511*H511,2)</f>
        <v>0</v>
      </c>
      <c r="BL511" s="18" t="s">
        <v>251</v>
      </c>
      <c r="BM511" s="216" t="s">
        <v>735</v>
      </c>
    </row>
    <row r="512" s="2" customFormat="1">
      <c r="A512" s="39"/>
      <c r="B512" s="40"/>
      <c r="C512" s="41"/>
      <c r="D512" s="218" t="s">
        <v>149</v>
      </c>
      <c r="E512" s="41"/>
      <c r="F512" s="219" t="s">
        <v>736</v>
      </c>
      <c r="G512" s="41"/>
      <c r="H512" s="41"/>
      <c r="I512" s="220"/>
      <c r="J512" s="41"/>
      <c r="K512" s="41"/>
      <c r="L512" s="45"/>
      <c r="M512" s="221"/>
      <c r="N512" s="222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149</v>
      </c>
      <c r="AU512" s="18" t="s">
        <v>147</v>
      </c>
    </row>
    <row r="513" s="13" customFormat="1">
      <c r="A513" s="13"/>
      <c r="B513" s="223"/>
      <c r="C513" s="224"/>
      <c r="D513" s="225" t="s">
        <v>151</v>
      </c>
      <c r="E513" s="226" t="s">
        <v>19</v>
      </c>
      <c r="F513" s="227" t="s">
        <v>723</v>
      </c>
      <c r="G513" s="224"/>
      <c r="H513" s="226" t="s">
        <v>19</v>
      </c>
      <c r="I513" s="228"/>
      <c r="J513" s="224"/>
      <c r="K513" s="224"/>
      <c r="L513" s="229"/>
      <c r="M513" s="230"/>
      <c r="N513" s="231"/>
      <c r="O513" s="231"/>
      <c r="P513" s="231"/>
      <c r="Q513" s="231"/>
      <c r="R513" s="231"/>
      <c r="S513" s="231"/>
      <c r="T513" s="23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3" t="s">
        <v>151</v>
      </c>
      <c r="AU513" s="233" t="s">
        <v>147</v>
      </c>
      <c r="AV513" s="13" t="s">
        <v>79</v>
      </c>
      <c r="AW513" s="13" t="s">
        <v>33</v>
      </c>
      <c r="AX513" s="13" t="s">
        <v>71</v>
      </c>
      <c r="AY513" s="233" t="s">
        <v>138</v>
      </c>
    </row>
    <row r="514" s="14" customFormat="1">
      <c r="A514" s="14"/>
      <c r="B514" s="234"/>
      <c r="C514" s="235"/>
      <c r="D514" s="225" t="s">
        <v>151</v>
      </c>
      <c r="E514" s="236" t="s">
        <v>19</v>
      </c>
      <c r="F514" s="237" t="s">
        <v>724</v>
      </c>
      <c r="G514" s="235"/>
      <c r="H514" s="238">
        <v>122.304</v>
      </c>
      <c r="I514" s="239"/>
      <c r="J514" s="235"/>
      <c r="K514" s="235"/>
      <c r="L514" s="240"/>
      <c r="M514" s="241"/>
      <c r="N514" s="242"/>
      <c r="O514" s="242"/>
      <c r="P514" s="242"/>
      <c r="Q514" s="242"/>
      <c r="R514" s="242"/>
      <c r="S514" s="242"/>
      <c r="T514" s="243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4" t="s">
        <v>151</v>
      </c>
      <c r="AU514" s="244" t="s">
        <v>147</v>
      </c>
      <c r="AV514" s="14" t="s">
        <v>147</v>
      </c>
      <c r="AW514" s="14" t="s">
        <v>33</v>
      </c>
      <c r="AX514" s="14" t="s">
        <v>71</v>
      </c>
      <c r="AY514" s="244" t="s">
        <v>138</v>
      </c>
    </row>
    <row r="515" s="14" customFormat="1">
      <c r="A515" s="14"/>
      <c r="B515" s="234"/>
      <c r="C515" s="235"/>
      <c r="D515" s="225" t="s">
        <v>151</v>
      </c>
      <c r="E515" s="236" t="s">
        <v>19</v>
      </c>
      <c r="F515" s="237" t="s">
        <v>268</v>
      </c>
      <c r="G515" s="235"/>
      <c r="H515" s="238">
        <v>19.739000000000001</v>
      </c>
      <c r="I515" s="239"/>
      <c r="J515" s="235"/>
      <c r="K515" s="235"/>
      <c r="L515" s="240"/>
      <c r="M515" s="241"/>
      <c r="N515" s="242"/>
      <c r="O515" s="242"/>
      <c r="P515" s="242"/>
      <c r="Q515" s="242"/>
      <c r="R515" s="242"/>
      <c r="S515" s="242"/>
      <c r="T515" s="24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4" t="s">
        <v>151</v>
      </c>
      <c r="AU515" s="244" t="s">
        <v>147</v>
      </c>
      <c r="AV515" s="14" t="s">
        <v>147</v>
      </c>
      <c r="AW515" s="14" t="s">
        <v>33</v>
      </c>
      <c r="AX515" s="14" t="s">
        <v>71</v>
      </c>
      <c r="AY515" s="244" t="s">
        <v>138</v>
      </c>
    </row>
    <row r="516" s="14" customFormat="1">
      <c r="A516" s="14"/>
      <c r="B516" s="234"/>
      <c r="C516" s="235"/>
      <c r="D516" s="225" t="s">
        <v>151</v>
      </c>
      <c r="E516" s="236" t="s">
        <v>19</v>
      </c>
      <c r="F516" s="237" t="s">
        <v>725</v>
      </c>
      <c r="G516" s="235"/>
      <c r="H516" s="238">
        <v>214.75999999999999</v>
      </c>
      <c r="I516" s="239"/>
      <c r="J516" s="235"/>
      <c r="K516" s="235"/>
      <c r="L516" s="240"/>
      <c r="M516" s="241"/>
      <c r="N516" s="242"/>
      <c r="O516" s="242"/>
      <c r="P516" s="242"/>
      <c r="Q516" s="242"/>
      <c r="R516" s="242"/>
      <c r="S516" s="242"/>
      <c r="T516" s="243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4" t="s">
        <v>151</v>
      </c>
      <c r="AU516" s="244" t="s">
        <v>147</v>
      </c>
      <c r="AV516" s="14" t="s">
        <v>147</v>
      </c>
      <c r="AW516" s="14" t="s">
        <v>33</v>
      </c>
      <c r="AX516" s="14" t="s">
        <v>71</v>
      </c>
      <c r="AY516" s="244" t="s">
        <v>138</v>
      </c>
    </row>
    <row r="517" s="14" customFormat="1">
      <c r="A517" s="14"/>
      <c r="B517" s="234"/>
      <c r="C517" s="235"/>
      <c r="D517" s="225" t="s">
        <v>151</v>
      </c>
      <c r="E517" s="236" t="s">
        <v>19</v>
      </c>
      <c r="F517" s="237" t="s">
        <v>726</v>
      </c>
      <c r="G517" s="235"/>
      <c r="H517" s="238">
        <v>59.237000000000002</v>
      </c>
      <c r="I517" s="239"/>
      <c r="J517" s="235"/>
      <c r="K517" s="235"/>
      <c r="L517" s="240"/>
      <c r="M517" s="241"/>
      <c r="N517" s="242"/>
      <c r="O517" s="242"/>
      <c r="P517" s="242"/>
      <c r="Q517" s="242"/>
      <c r="R517" s="242"/>
      <c r="S517" s="242"/>
      <c r="T517" s="243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4" t="s">
        <v>151</v>
      </c>
      <c r="AU517" s="244" t="s">
        <v>147</v>
      </c>
      <c r="AV517" s="14" t="s">
        <v>147</v>
      </c>
      <c r="AW517" s="14" t="s">
        <v>33</v>
      </c>
      <c r="AX517" s="14" t="s">
        <v>71</v>
      </c>
      <c r="AY517" s="244" t="s">
        <v>138</v>
      </c>
    </row>
    <row r="518" s="14" customFormat="1">
      <c r="A518" s="14"/>
      <c r="B518" s="234"/>
      <c r="C518" s="235"/>
      <c r="D518" s="225" t="s">
        <v>151</v>
      </c>
      <c r="E518" s="236" t="s">
        <v>19</v>
      </c>
      <c r="F518" s="237" t="s">
        <v>172</v>
      </c>
      <c r="G518" s="235"/>
      <c r="H518" s="238">
        <v>16.887</v>
      </c>
      <c r="I518" s="239"/>
      <c r="J518" s="235"/>
      <c r="K518" s="235"/>
      <c r="L518" s="240"/>
      <c r="M518" s="241"/>
      <c r="N518" s="242"/>
      <c r="O518" s="242"/>
      <c r="P518" s="242"/>
      <c r="Q518" s="242"/>
      <c r="R518" s="242"/>
      <c r="S518" s="242"/>
      <c r="T518" s="24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4" t="s">
        <v>151</v>
      </c>
      <c r="AU518" s="244" t="s">
        <v>147</v>
      </c>
      <c r="AV518" s="14" t="s">
        <v>147</v>
      </c>
      <c r="AW518" s="14" t="s">
        <v>33</v>
      </c>
      <c r="AX518" s="14" t="s">
        <v>71</v>
      </c>
      <c r="AY518" s="244" t="s">
        <v>138</v>
      </c>
    </row>
    <row r="519" s="14" customFormat="1">
      <c r="A519" s="14"/>
      <c r="B519" s="234"/>
      <c r="C519" s="235"/>
      <c r="D519" s="225" t="s">
        <v>151</v>
      </c>
      <c r="E519" s="236" t="s">
        <v>19</v>
      </c>
      <c r="F519" s="237" t="s">
        <v>737</v>
      </c>
      <c r="G519" s="235"/>
      <c r="H519" s="238">
        <v>25.27</v>
      </c>
      <c r="I519" s="239"/>
      <c r="J519" s="235"/>
      <c r="K519" s="235"/>
      <c r="L519" s="240"/>
      <c r="M519" s="241"/>
      <c r="N519" s="242"/>
      <c r="O519" s="242"/>
      <c r="P519" s="242"/>
      <c r="Q519" s="242"/>
      <c r="R519" s="242"/>
      <c r="S519" s="242"/>
      <c r="T519" s="24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4" t="s">
        <v>151</v>
      </c>
      <c r="AU519" s="244" t="s">
        <v>147</v>
      </c>
      <c r="AV519" s="14" t="s">
        <v>147</v>
      </c>
      <c r="AW519" s="14" t="s">
        <v>33</v>
      </c>
      <c r="AX519" s="14" t="s">
        <v>71</v>
      </c>
      <c r="AY519" s="244" t="s">
        <v>138</v>
      </c>
    </row>
    <row r="520" s="15" customFormat="1">
      <c r="A520" s="15"/>
      <c r="B520" s="245"/>
      <c r="C520" s="246"/>
      <c r="D520" s="225" t="s">
        <v>151</v>
      </c>
      <c r="E520" s="247" t="s">
        <v>19</v>
      </c>
      <c r="F520" s="248" t="s">
        <v>156</v>
      </c>
      <c r="G520" s="246"/>
      <c r="H520" s="249">
        <v>458.197</v>
      </c>
      <c r="I520" s="250"/>
      <c r="J520" s="246"/>
      <c r="K520" s="246"/>
      <c r="L520" s="251"/>
      <c r="M520" s="252"/>
      <c r="N520" s="253"/>
      <c r="O520" s="253"/>
      <c r="P520" s="253"/>
      <c r="Q520" s="253"/>
      <c r="R520" s="253"/>
      <c r="S520" s="253"/>
      <c r="T520" s="254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55" t="s">
        <v>151</v>
      </c>
      <c r="AU520" s="255" t="s">
        <v>147</v>
      </c>
      <c r="AV520" s="15" t="s">
        <v>146</v>
      </c>
      <c r="AW520" s="15" t="s">
        <v>33</v>
      </c>
      <c r="AX520" s="15" t="s">
        <v>79</v>
      </c>
      <c r="AY520" s="255" t="s">
        <v>138</v>
      </c>
    </row>
    <row r="521" s="2" customFormat="1" ht="24.15" customHeight="1">
      <c r="A521" s="39"/>
      <c r="B521" s="40"/>
      <c r="C521" s="205" t="s">
        <v>738</v>
      </c>
      <c r="D521" s="205" t="s">
        <v>141</v>
      </c>
      <c r="E521" s="206" t="s">
        <v>739</v>
      </c>
      <c r="F521" s="207" t="s">
        <v>740</v>
      </c>
      <c r="G521" s="208" t="s">
        <v>144</v>
      </c>
      <c r="H521" s="209">
        <v>458.197</v>
      </c>
      <c r="I521" s="210"/>
      <c r="J521" s="211">
        <f>ROUND(I521*H521,2)</f>
        <v>0</v>
      </c>
      <c r="K521" s="207" t="s">
        <v>145</v>
      </c>
      <c r="L521" s="45"/>
      <c r="M521" s="212" t="s">
        <v>19</v>
      </c>
      <c r="N521" s="213" t="s">
        <v>43</v>
      </c>
      <c r="O521" s="85"/>
      <c r="P521" s="214">
        <f>O521*H521</f>
        <v>0</v>
      </c>
      <c r="Q521" s="214">
        <v>0.00025999999999999998</v>
      </c>
      <c r="R521" s="214">
        <f>Q521*H521</f>
        <v>0.11913122</v>
      </c>
      <c r="S521" s="214">
        <v>0</v>
      </c>
      <c r="T521" s="215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16" t="s">
        <v>251</v>
      </c>
      <c r="AT521" s="216" t="s">
        <v>141</v>
      </c>
      <c r="AU521" s="216" t="s">
        <v>147</v>
      </c>
      <c r="AY521" s="18" t="s">
        <v>138</v>
      </c>
      <c r="BE521" s="217">
        <f>IF(N521="základní",J521,0)</f>
        <v>0</v>
      </c>
      <c r="BF521" s="217">
        <f>IF(N521="snížená",J521,0)</f>
        <v>0</v>
      </c>
      <c r="BG521" s="217">
        <f>IF(N521="zákl. přenesená",J521,0)</f>
        <v>0</v>
      </c>
      <c r="BH521" s="217">
        <f>IF(N521="sníž. přenesená",J521,0)</f>
        <v>0</v>
      </c>
      <c r="BI521" s="217">
        <f>IF(N521="nulová",J521,0)</f>
        <v>0</v>
      </c>
      <c r="BJ521" s="18" t="s">
        <v>147</v>
      </c>
      <c r="BK521" s="217">
        <f>ROUND(I521*H521,2)</f>
        <v>0</v>
      </c>
      <c r="BL521" s="18" t="s">
        <v>251</v>
      </c>
      <c r="BM521" s="216" t="s">
        <v>741</v>
      </c>
    </row>
    <row r="522" s="2" customFormat="1">
      <c r="A522" s="39"/>
      <c r="B522" s="40"/>
      <c r="C522" s="41"/>
      <c r="D522" s="218" t="s">
        <v>149</v>
      </c>
      <c r="E522" s="41"/>
      <c r="F522" s="219" t="s">
        <v>742</v>
      </c>
      <c r="G522" s="41"/>
      <c r="H522" s="41"/>
      <c r="I522" s="220"/>
      <c r="J522" s="41"/>
      <c r="K522" s="41"/>
      <c r="L522" s="45"/>
      <c r="M522" s="221"/>
      <c r="N522" s="222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149</v>
      </c>
      <c r="AU522" s="18" t="s">
        <v>147</v>
      </c>
    </row>
    <row r="523" s="13" customFormat="1">
      <c r="A523" s="13"/>
      <c r="B523" s="223"/>
      <c r="C523" s="224"/>
      <c r="D523" s="225" t="s">
        <v>151</v>
      </c>
      <c r="E523" s="226" t="s">
        <v>19</v>
      </c>
      <c r="F523" s="227" t="s">
        <v>723</v>
      </c>
      <c r="G523" s="224"/>
      <c r="H523" s="226" t="s">
        <v>19</v>
      </c>
      <c r="I523" s="228"/>
      <c r="J523" s="224"/>
      <c r="K523" s="224"/>
      <c r="L523" s="229"/>
      <c r="M523" s="230"/>
      <c r="N523" s="231"/>
      <c r="O523" s="231"/>
      <c r="P523" s="231"/>
      <c r="Q523" s="231"/>
      <c r="R523" s="231"/>
      <c r="S523" s="231"/>
      <c r="T523" s="23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3" t="s">
        <v>151</v>
      </c>
      <c r="AU523" s="233" t="s">
        <v>147</v>
      </c>
      <c r="AV523" s="13" t="s">
        <v>79</v>
      </c>
      <c r="AW523" s="13" t="s">
        <v>33</v>
      </c>
      <c r="AX523" s="13" t="s">
        <v>71</v>
      </c>
      <c r="AY523" s="233" t="s">
        <v>138</v>
      </c>
    </row>
    <row r="524" s="14" customFormat="1">
      <c r="A524" s="14"/>
      <c r="B524" s="234"/>
      <c r="C524" s="235"/>
      <c r="D524" s="225" t="s">
        <v>151</v>
      </c>
      <c r="E524" s="236" t="s">
        <v>19</v>
      </c>
      <c r="F524" s="237" t="s">
        <v>724</v>
      </c>
      <c r="G524" s="235"/>
      <c r="H524" s="238">
        <v>122.304</v>
      </c>
      <c r="I524" s="239"/>
      <c r="J524" s="235"/>
      <c r="K524" s="235"/>
      <c r="L524" s="240"/>
      <c r="M524" s="241"/>
      <c r="N524" s="242"/>
      <c r="O524" s="242"/>
      <c r="P524" s="242"/>
      <c r="Q524" s="242"/>
      <c r="R524" s="242"/>
      <c r="S524" s="242"/>
      <c r="T524" s="243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4" t="s">
        <v>151</v>
      </c>
      <c r="AU524" s="244" t="s">
        <v>147</v>
      </c>
      <c r="AV524" s="14" t="s">
        <v>147</v>
      </c>
      <c r="AW524" s="14" t="s">
        <v>33</v>
      </c>
      <c r="AX524" s="14" t="s">
        <v>71</v>
      </c>
      <c r="AY524" s="244" t="s">
        <v>138</v>
      </c>
    </row>
    <row r="525" s="14" customFormat="1">
      <c r="A525" s="14"/>
      <c r="B525" s="234"/>
      <c r="C525" s="235"/>
      <c r="D525" s="225" t="s">
        <v>151</v>
      </c>
      <c r="E525" s="236" t="s">
        <v>19</v>
      </c>
      <c r="F525" s="237" t="s">
        <v>268</v>
      </c>
      <c r="G525" s="235"/>
      <c r="H525" s="238">
        <v>19.739000000000001</v>
      </c>
      <c r="I525" s="239"/>
      <c r="J525" s="235"/>
      <c r="K525" s="235"/>
      <c r="L525" s="240"/>
      <c r="M525" s="241"/>
      <c r="N525" s="242"/>
      <c r="O525" s="242"/>
      <c r="P525" s="242"/>
      <c r="Q525" s="242"/>
      <c r="R525" s="242"/>
      <c r="S525" s="242"/>
      <c r="T525" s="24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4" t="s">
        <v>151</v>
      </c>
      <c r="AU525" s="244" t="s">
        <v>147</v>
      </c>
      <c r="AV525" s="14" t="s">
        <v>147</v>
      </c>
      <c r="AW525" s="14" t="s">
        <v>33</v>
      </c>
      <c r="AX525" s="14" t="s">
        <v>71</v>
      </c>
      <c r="AY525" s="244" t="s">
        <v>138</v>
      </c>
    </row>
    <row r="526" s="14" customFormat="1">
      <c r="A526" s="14"/>
      <c r="B526" s="234"/>
      <c r="C526" s="235"/>
      <c r="D526" s="225" t="s">
        <v>151</v>
      </c>
      <c r="E526" s="236" t="s">
        <v>19</v>
      </c>
      <c r="F526" s="237" t="s">
        <v>725</v>
      </c>
      <c r="G526" s="235"/>
      <c r="H526" s="238">
        <v>214.75999999999999</v>
      </c>
      <c r="I526" s="239"/>
      <c r="J526" s="235"/>
      <c r="K526" s="235"/>
      <c r="L526" s="240"/>
      <c r="M526" s="241"/>
      <c r="N526" s="242"/>
      <c r="O526" s="242"/>
      <c r="P526" s="242"/>
      <c r="Q526" s="242"/>
      <c r="R526" s="242"/>
      <c r="S526" s="242"/>
      <c r="T526" s="243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4" t="s">
        <v>151</v>
      </c>
      <c r="AU526" s="244" t="s">
        <v>147</v>
      </c>
      <c r="AV526" s="14" t="s">
        <v>147</v>
      </c>
      <c r="AW526" s="14" t="s">
        <v>33</v>
      </c>
      <c r="AX526" s="14" t="s">
        <v>71</v>
      </c>
      <c r="AY526" s="244" t="s">
        <v>138</v>
      </c>
    </row>
    <row r="527" s="14" customFormat="1">
      <c r="A527" s="14"/>
      <c r="B527" s="234"/>
      <c r="C527" s="235"/>
      <c r="D527" s="225" t="s">
        <v>151</v>
      </c>
      <c r="E527" s="236" t="s">
        <v>19</v>
      </c>
      <c r="F527" s="237" t="s">
        <v>726</v>
      </c>
      <c r="G527" s="235"/>
      <c r="H527" s="238">
        <v>59.237000000000002</v>
      </c>
      <c r="I527" s="239"/>
      <c r="J527" s="235"/>
      <c r="K527" s="235"/>
      <c r="L527" s="240"/>
      <c r="M527" s="241"/>
      <c r="N527" s="242"/>
      <c r="O527" s="242"/>
      <c r="P527" s="242"/>
      <c r="Q527" s="242"/>
      <c r="R527" s="242"/>
      <c r="S527" s="242"/>
      <c r="T527" s="243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4" t="s">
        <v>151</v>
      </c>
      <c r="AU527" s="244" t="s">
        <v>147</v>
      </c>
      <c r="AV527" s="14" t="s">
        <v>147</v>
      </c>
      <c r="AW527" s="14" t="s">
        <v>33</v>
      </c>
      <c r="AX527" s="14" t="s">
        <v>71</v>
      </c>
      <c r="AY527" s="244" t="s">
        <v>138</v>
      </c>
    </row>
    <row r="528" s="14" customFormat="1">
      <c r="A528" s="14"/>
      <c r="B528" s="234"/>
      <c r="C528" s="235"/>
      <c r="D528" s="225" t="s">
        <v>151</v>
      </c>
      <c r="E528" s="236" t="s">
        <v>19</v>
      </c>
      <c r="F528" s="237" t="s">
        <v>172</v>
      </c>
      <c r="G528" s="235"/>
      <c r="H528" s="238">
        <v>16.887</v>
      </c>
      <c r="I528" s="239"/>
      <c r="J528" s="235"/>
      <c r="K528" s="235"/>
      <c r="L528" s="240"/>
      <c r="M528" s="241"/>
      <c r="N528" s="242"/>
      <c r="O528" s="242"/>
      <c r="P528" s="242"/>
      <c r="Q528" s="242"/>
      <c r="R528" s="242"/>
      <c r="S528" s="242"/>
      <c r="T528" s="24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4" t="s">
        <v>151</v>
      </c>
      <c r="AU528" s="244" t="s">
        <v>147</v>
      </c>
      <c r="AV528" s="14" t="s">
        <v>147</v>
      </c>
      <c r="AW528" s="14" t="s">
        <v>33</v>
      </c>
      <c r="AX528" s="14" t="s">
        <v>71</v>
      </c>
      <c r="AY528" s="244" t="s">
        <v>138</v>
      </c>
    </row>
    <row r="529" s="14" customFormat="1">
      <c r="A529" s="14"/>
      <c r="B529" s="234"/>
      <c r="C529" s="235"/>
      <c r="D529" s="225" t="s">
        <v>151</v>
      </c>
      <c r="E529" s="236" t="s">
        <v>19</v>
      </c>
      <c r="F529" s="237" t="s">
        <v>737</v>
      </c>
      <c r="G529" s="235"/>
      <c r="H529" s="238">
        <v>25.27</v>
      </c>
      <c r="I529" s="239"/>
      <c r="J529" s="235"/>
      <c r="K529" s="235"/>
      <c r="L529" s="240"/>
      <c r="M529" s="241"/>
      <c r="N529" s="242"/>
      <c r="O529" s="242"/>
      <c r="P529" s="242"/>
      <c r="Q529" s="242"/>
      <c r="R529" s="242"/>
      <c r="S529" s="242"/>
      <c r="T529" s="24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4" t="s">
        <v>151</v>
      </c>
      <c r="AU529" s="244" t="s">
        <v>147</v>
      </c>
      <c r="AV529" s="14" t="s">
        <v>147</v>
      </c>
      <c r="AW529" s="14" t="s">
        <v>33</v>
      </c>
      <c r="AX529" s="14" t="s">
        <v>71</v>
      </c>
      <c r="AY529" s="244" t="s">
        <v>138</v>
      </c>
    </row>
    <row r="530" s="15" customFormat="1">
      <c r="A530" s="15"/>
      <c r="B530" s="245"/>
      <c r="C530" s="246"/>
      <c r="D530" s="225" t="s">
        <v>151</v>
      </c>
      <c r="E530" s="247" t="s">
        <v>19</v>
      </c>
      <c r="F530" s="248" t="s">
        <v>156</v>
      </c>
      <c r="G530" s="246"/>
      <c r="H530" s="249">
        <v>458.197</v>
      </c>
      <c r="I530" s="250"/>
      <c r="J530" s="246"/>
      <c r="K530" s="246"/>
      <c r="L530" s="251"/>
      <c r="M530" s="266"/>
      <c r="N530" s="267"/>
      <c r="O530" s="267"/>
      <c r="P530" s="267"/>
      <c r="Q530" s="267"/>
      <c r="R530" s="267"/>
      <c r="S530" s="267"/>
      <c r="T530" s="268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55" t="s">
        <v>151</v>
      </c>
      <c r="AU530" s="255" t="s">
        <v>147</v>
      </c>
      <c r="AV530" s="15" t="s">
        <v>146</v>
      </c>
      <c r="AW530" s="15" t="s">
        <v>33</v>
      </c>
      <c r="AX530" s="15" t="s">
        <v>79</v>
      </c>
      <c r="AY530" s="255" t="s">
        <v>138</v>
      </c>
    </row>
    <row r="531" s="2" customFormat="1" ht="6.96" customHeight="1">
      <c r="A531" s="39"/>
      <c r="B531" s="60"/>
      <c r="C531" s="61"/>
      <c r="D531" s="61"/>
      <c r="E531" s="61"/>
      <c r="F531" s="61"/>
      <c r="G531" s="61"/>
      <c r="H531" s="61"/>
      <c r="I531" s="61"/>
      <c r="J531" s="61"/>
      <c r="K531" s="61"/>
      <c r="L531" s="45"/>
      <c r="M531" s="39"/>
      <c r="O531" s="39"/>
      <c r="P531" s="39"/>
      <c r="Q531" s="39"/>
      <c r="R531" s="39"/>
      <c r="S531" s="39"/>
      <c r="T531" s="39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</row>
  </sheetData>
  <sheetProtection sheet="1" autoFilter="0" formatColumns="0" formatRows="0" objects="1" scenarios="1" spinCount="100000" saltValue="PQJopNQNzyGo052nhjJVtRpDCalgYTuuCKv1hkjRPE3mUb34Ezll4Tvha4e6IS4c7jRoO3vDVwGKm9rihpeKKA==" hashValue="UNHUjFvCnBim9OqRnfoRYjTQL55yGw+MDAyvTgr2V/jwxuKmf2ii17BK9gLJKSBHvnmjwii7g0Wuj7UYZsbSnQ==" algorithmName="SHA-512" password="CC35"/>
  <autoFilter ref="C95:K530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0" r:id="rId1" display="https://podminky.urs.cz/item/CS_URS_2022_01/342272215"/>
    <hyperlink ref="F108" r:id="rId2" display="https://podminky.urs.cz/item/CS_URS_2022_01/411388531"/>
    <hyperlink ref="F113" r:id="rId3" display="https://podminky.urs.cz/item/CS_URS_2022_01/611131101"/>
    <hyperlink ref="F117" r:id="rId4" display="https://podminky.urs.cz/item/CS_URS_2022_01/611321141"/>
    <hyperlink ref="F121" r:id="rId5" display="https://podminky.urs.cz/item/CS_URS_2022_01/612131101"/>
    <hyperlink ref="F127" r:id="rId6" display="https://podminky.urs.cz/item/CS_URS_2022_01/612131121"/>
    <hyperlink ref="F133" r:id="rId7" display="https://podminky.urs.cz/item/CS_URS_2022_01/612135101"/>
    <hyperlink ref="F137" r:id="rId8" display="https://podminky.urs.cz/item/CS_URS_2022_01/612142001"/>
    <hyperlink ref="F143" r:id="rId9" display="https://podminky.urs.cz/item/CS_URS_2022_01/612321121"/>
    <hyperlink ref="F149" r:id="rId10" display="https://podminky.urs.cz/item/CS_URS_2022_01/612321141"/>
    <hyperlink ref="F153" r:id="rId11" display="https://podminky.urs.cz/item/CS_URS_2022_01/612321191"/>
    <hyperlink ref="F161" r:id="rId12" display="https://podminky.urs.cz/item/CS_URS_2022_01/612325225"/>
    <hyperlink ref="F165" r:id="rId13" display="https://podminky.urs.cz/item/CS_URS_2022_01/619991011"/>
    <hyperlink ref="F174" r:id="rId14" display="https://podminky.urs.cz/item/CS_URS_2022_01/619999041"/>
    <hyperlink ref="F181" r:id="rId15" display="https://podminky.urs.cz/item/CS_URS_2022_01/632450124"/>
    <hyperlink ref="F187" r:id="rId16" display="https://podminky.urs.cz/item/CS_URS_2022_01/642942111"/>
    <hyperlink ref="F194" r:id="rId17" display="https://podminky.urs.cz/item/CS_URS_2022_01/949101111"/>
    <hyperlink ref="F200" r:id="rId18" display="https://podminky.urs.cz/item/CS_URS_2022_01/952901111"/>
    <hyperlink ref="F208" r:id="rId19" display="https://podminky.urs.cz/item/CS_URS_2022_01/962031132"/>
    <hyperlink ref="F215" r:id="rId20" display="https://podminky.urs.cz/item/CS_URS_2022_01/965045112"/>
    <hyperlink ref="F221" r:id="rId21" display="https://podminky.urs.cz/item/CS_URS_2022_01/968072455"/>
    <hyperlink ref="F226" r:id="rId22" display="https://podminky.urs.cz/item/CS_URS_2022_01/973042461"/>
    <hyperlink ref="F230" r:id="rId23" display="https://podminky.urs.cz/item/CS_URS_2022_01/974031133"/>
    <hyperlink ref="F235" r:id="rId24" display="https://podminky.urs.cz/item/CS_URS_2022_01/974042533"/>
    <hyperlink ref="F239" r:id="rId25" display="https://podminky.urs.cz/item/CS_URS_2022_01/978011191"/>
    <hyperlink ref="F243" r:id="rId26" display="https://podminky.urs.cz/item/CS_URS_2022_01/978013191"/>
    <hyperlink ref="F248" r:id="rId27" display="https://podminky.urs.cz/item/CS_URS_2022_01/997013217"/>
    <hyperlink ref="F250" r:id="rId28" display="https://podminky.urs.cz/item/CS_URS_2022_01/997013501"/>
    <hyperlink ref="F252" r:id="rId29" display="https://podminky.urs.cz/item/CS_URS_2022_01/997013509"/>
    <hyperlink ref="F255" r:id="rId30" display="https://podminky.urs.cz/item/CS_URS_2022_01/997013631"/>
    <hyperlink ref="F258" r:id="rId31" display="https://podminky.urs.cz/item/CS_URS_2022_01/998018003"/>
    <hyperlink ref="F260" r:id="rId32" display="https://podminky.urs.cz/item/CS_URS_2022_01/998018011"/>
    <hyperlink ref="F262" r:id="rId33" display="https://podminky.urs.cz/item/CS_URS_2022_01/998011018"/>
    <hyperlink ref="F264" r:id="rId34" display="https://podminky.urs.cz/item/CS_URS_2022_01/998011019"/>
    <hyperlink ref="F269" r:id="rId35" display="https://podminky.urs.cz/item/CS_URS_2022_01/734221531"/>
    <hyperlink ref="F276" r:id="rId36" display="https://podminky.urs.cz/item/CS_URS_2022_01/734222811"/>
    <hyperlink ref="F284" r:id="rId37" display="https://podminky.urs.cz/item/CS_URS_2022_01/735141111"/>
    <hyperlink ref="F289" r:id="rId38" display="https://podminky.urs.cz/item/CS_URS_2022_01/735161811"/>
    <hyperlink ref="F300" r:id="rId39" display="https://podminky.urs.cz/item/CS_URS_2022_01/998735103"/>
    <hyperlink ref="F302" r:id="rId40" display="https://podminky.urs.cz/item/CS_URS_2022_01/998735181"/>
    <hyperlink ref="F304" r:id="rId41" display="https://podminky.urs.cz/item/CS_URS_2022_01/998735194"/>
    <hyperlink ref="F306" r:id="rId42" display="https://podminky.urs.cz/item/CS_URS_2022_01/998735199"/>
    <hyperlink ref="F310" r:id="rId43" display="https://podminky.urs.cz/item/CS_URS_2022_01/751398824"/>
    <hyperlink ref="F318" r:id="rId44" display="https://podminky.urs.cz/item/CS_URS_2022_01/766660001"/>
    <hyperlink ref="F323" r:id="rId45" display="https://podminky.urs.cz/item/CS_URS_2022_01/766691914"/>
    <hyperlink ref="F336" r:id="rId46" display="https://podminky.urs.cz/item/CS_URS_2022_01/998766103"/>
    <hyperlink ref="F338" r:id="rId47" display="https://podminky.urs.cz/item/CS_URS_2022_01/998766181"/>
    <hyperlink ref="F340" r:id="rId48" display="https://podminky.urs.cz/item/CS_URS_2022_01/998766194"/>
    <hyperlink ref="F342" r:id="rId49" display="https://podminky.urs.cz/item/CS_URS_2022_01/998766199"/>
    <hyperlink ref="F346" r:id="rId50" display="https://podminky.urs.cz/item/CS_URS_2022_01/767646401"/>
    <hyperlink ref="F351" r:id="rId51" display="https://podminky.urs.cz/item/CS_URS_2022_01/998767103"/>
    <hyperlink ref="F353" r:id="rId52" display="https://podminky.urs.cz/item/CS_URS_2022_01/998767181"/>
    <hyperlink ref="F355" r:id="rId53" display="https://podminky.urs.cz/item/CS_URS_2022_01/998767194"/>
    <hyperlink ref="F357" r:id="rId54" display="https://podminky.urs.cz/item/CS_URS_2022_01/998767199"/>
    <hyperlink ref="F361" r:id="rId55" display="https://podminky.urs.cz/item/CS_URS_2022_01/771111011"/>
    <hyperlink ref="F367" r:id="rId56" display="https://podminky.urs.cz/item/CS_URS_2022_01/771121011"/>
    <hyperlink ref="F373" r:id="rId57" display="https://podminky.urs.cz/item/CS_URS_2022_01/771161021"/>
    <hyperlink ref="F379" r:id="rId58" display="https://podminky.urs.cz/item/CS_URS_2022_01/771571810"/>
    <hyperlink ref="F385" r:id="rId59" display="https://podminky.urs.cz/item/CS_URS_2022_01/771574113"/>
    <hyperlink ref="F393" r:id="rId60" display="https://podminky.urs.cz/item/CS_URS_2022_01/771591112"/>
    <hyperlink ref="F399" r:id="rId61" display="https://podminky.urs.cz/item/CS_URS_2022_01/771591115"/>
    <hyperlink ref="F405" r:id="rId62" display="https://podminky.urs.cz/item/CS_URS_2022_01/771591264"/>
    <hyperlink ref="F411" r:id="rId63" display="https://podminky.urs.cz/item/CS_URS_2022_01/998771103"/>
    <hyperlink ref="F413" r:id="rId64" display="https://podminky.urs.cz/item/CS_URS_2022_01/998771181"/>
    <hyperlink ref="F415" r:id="rId65" display="https://podminky.urs.cz/item/CS_URS_2022_01/998771194"/>
    <hyperlink ref="F417" r:id="rId66" display="https://podminky.urs.cz/item/CS_URS_2022_01/998771199"/>
    <hyperlink ref="F421" r:id="rId67" display="https://podminky.urs.cz/item/CS_URS_2022_01/781111011"/>
    <hyperlink ref="F429" r:id="rId68" display="https://podminky.urs.cz/item/CS_URS_2022_01/781121011"/>
    <hyperlink ref="F437" r:id="rId69" display="https://podminky.urs.cz/item/CS_URS_2022_01/781131112"/>
    <hyperlink ref="F445" r:id="rId70" display="https://podminky.urs.cz/item/CS_URS_2022_01/781161021"/>
    <hyperlink ref="F451" r:id="rId71" display="https://podminky.urs.cz/item/CS_URS_2022_01/781471810"/>
    <hyperlink ref="F457" r:id="rId72" display="https://podminky.urs.cz/item/CS_URS_2022_01/781474112"/>
    <hyperlink ref="F467" r:id="rId73" display="https://podminky.urs.cz/item/CS_URS_2022_01/781477111"/>
    <hyperlink ref="F470" r:id="rId74" display="https://podminky.urs.cz/item/CS_URS_2022_01/781477112"/>
    <hyperlink ref="F473" r:id="rId75" display="https://podminky.urs.cz/item/CS_URS_2022_01/781495115"/>
    <hyperlink ref="F477" r:id="rId76" display="https://podminky.urs.cz/item/CS_URS_2022_01/998781103"/>
    <hyperlink ref="F479" r:id="rId77" display="https://podminky.urs.cz/item/CS_URS_2022_01/998781181"/>
    <hyperlink ref="F481" r:id="rId78" display="https://podminky.urs.cz/item/CS_URS_2022_01/998781194"/>
    <hyperlink ref="F483" r:id="rId79" display="https://podminky.urs.cz/item/CS_URS_2022_01/998781199"/>
    <hyperlink ref="F487" r:id="rId80" display="https://podminky.urs.cz/item/CS_URS_2022_01/783324101"/>
    <hyperlink ref="F491" r:id="rId81" display="https://podminky.urs.cz/item/CS_URS_2022_01/783327101"/>
    <hyperlink ref="F496" r:id="rId82" display="https://podminky.urs.cz/item/CS_URS_2022_01/784111001"/>
    <hyperlink ref="F504" r:id="rId83" display="https://podminky.urs.cz/item/CS_URS_2022_01/784121001"/>
    <hyperlink ref="F512" r:id="rId84" display="https://podminky.urs.cz/item/CS_URS_2022_01/784181101"/>
    <hyperlink ref="F522" r:id="rId85" display="https://podminky.urs.cz/item/CS_URS_2022_01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stoupacího potrubí č. 1, 4 v BD Čujkovova 32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1048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23. 10. 2022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ROUND((SUM(BE86:BE332)),  2)</f>
        <v>0</v>
      </c>
      <c r="G33" s="39"/>
      <c r="H33" s="39"/>
      <c r="I33" s="149">
        <v>0.20999999999999999</v>
      </c>
      <c r="J33" s="148">
        <f>ROUND(((SUM(BE86:BE332))*I33),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ROUND((SUM(BF86:BF332)),  2)</f>
        <v>0</v>
      </c>
      <c r="G34" s="39"/>
      <c r="H34" s="39"/>
      <c r="I34" s="149">
        <v>0.14999999999999999</v>
      </c>
      <c r="J34" s="148">
        <f>ROUND(((SUM(BF86:BF332))*I34),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ROUND((SUM(BG86:BG332)),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ROUND((SUM(BH86:BH332)),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ROUND((SUM(BI86:BI332)),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stoupacího potrubí č. 1, 4 v BD Čujkovova 32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05 - Stoupačka 04 ZTI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Ostrava</v>
      </c>
      <c r="G52" s="41"/>
      <c r="H52" s="41"/>
      <c r="I52" s="33" t="s">
        <v>23</v>
      </c>
      <c r="J52" s="73" t="str">
        <f>IF(J12="","",J12)</f>
        <v>23. 10. 2022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Úřad městského obvodu Ostrava Jih</v>
      </c>
      <c r="G54" s="41"/>
      <c r="H54" s="41"/>
      <c r="I54" s="33" t="s">
        <v>31</v>
      </c>
      <c r="J54" s="37" t="str">
        <f>E21</f>
        <v>Ing. Petr Fraš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Petr Fraš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111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113</v>
      </c>
      <c r="E62" s="169"/>
      <c r="F62" s="169"/>
      <c r="G62" s="169"/>
      <c r="H62" s="169"/>
      <c r="I62" s="169"/>
      <c r="J62" s="170">
        <f>J98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744</v>
      </c>
      <c r="E63" s="175"/>
      <c r="F63" s="175"/>
      <c r="G63" s="175"/>
      <c r="H63" s="175"/>
      <c r="I63" s="175"/>
      <c r="J63" s="176">
        <f>J99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745</v>
      </c>
      <c r="E64" s="175"/>
      <c r="F64" s="175"/>
      <c r="G64" s="175"/>
      <c r="H64" s="175"/>
      <c r="I64" s="175"/>
      <c r="J64" s="176">
        <f>J159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746</v>
      </c>
      <c r="E65" s="175"/>
      <c r="F65" s="175"/>
      <c r="G65" s="175"/>
      <c r="H65" s="175"/>
      <c r="I65" s="175"/>
      <c r="J65" s="176">
        <f>J223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747</v>
      </c>
      <c r="E66" s="175"/>
      <c r="F66" s="175"/>
      <c r="G66" s="175"/>
      <c r="H66" s="175"/>
      <c r="I66" s="175"/>
      <c r="J66" s="176">
        <f>J324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123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Oprava stoupacího potrubí č. 1, 4 v BD Čujkovova 32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100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05 - Stoupačka 04 ZTI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Ostrava</v>
      </c>
      <c r="G80" s="41"/>
      <c r="H80" s="41"/>
      <c r="I80" s="33" t="s">
        <v>23</v>
      </c>
      <c r="J80" s="73" t="str">
        <f>IF(J12="","",J12)</f>
        <v>23. 10. 2022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Úřad městského obvodu Ostrava Jih</v>
      </c>
      <c r="G82" s="41"/>
      <c r="H82" s="41"/>
      <c r="I82" s="33" t="s">
        <v>31</v>
      </c>
      <c r="J82" s="37" t="str">
        <f>E21</f>
        <v>Ing. Petr Fraš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Ing. Petr Fraš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124</v>
      </c>
      <c r="D85" s="181" t="s">
        <v>56</v>
      </c>
      <c r="E85" s="181" t="s">
        <v>52</v>
      </c>
      <c r="F85" s="181" t="s">
        <v>53</v>
      </c>
      <c r="G85" s="181" t="s">
        <v>125</v>
      </c>
      <c r="H85" s="181" t="s">
        <v>126</v>
      </c>
      <c r="I85" s="181" t="s">
        <v>127</v>
      </c>
      <c r="J85" s="181" t="s">
        <v>104</v>
      </c>
      <c r="K85" s="182" t="s">
        <v>128</v>
      </c>
      <c r="L85" s="183"/>
      <c r="M85" s="93" t="s">
        <v>19</v>
      </c>
      <c r="N85" s="94" t="s">
        <v>41</v>
      </c>
      <c r="O85" s="94" t="s">
        <v>129</v>
      </c>
      <c r="P85" s="94" t="s">
        <v>130</v>
      </c>
      <c r="Q85" s="94" t="s">
        <v>131</v>
      </c>
      <c r="R85" s="94" t="s">
        <v>132</v>
      </c>
      <c r="S85" s="94" t="s">
        <v>133</v>
      </c>
      <c r="T85" s="95" t="s">
        <v>134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135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P87+P98</f>
        <v>0</v>
      </c>
      <c r="Q86" s="97"/>
      <c r="R86" s="186">
        <f>R87+R98</f>
        <v>1.0580050000000001</v>
      </c>
      <c r="S86" s="97"/>
      <c r="T86" s="187">
        <f>T87+T98</f>
        <v>2.6002900000000002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70</v>
      </c>
      <c r="AU86" s="18" t="s">
        <v>105</v>
      </c>
      <c r="BK86" s="188">
        <f>BK87+BK98</f>
        <v>0</v>
      </c>
    </row>
    <row r="87" s="12" customFormat="1" ht="25.92" customHeight="1">
      <c r="A87" s="12"/>
      <c r="B87" s="189"/>
      <c r="C87" s="190"/>
      <c r="D87" s="191" t="s">
        <v>70</v>
      </c>
      <c r="E87" s="192" t="s">
        <v>136</v>
      </c>
      <c r="F87" s="192" t="s">
        <v>137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</f>
        <v>0</v>
      </c>
      <c r="Q87" s="197"/>
      <c r="R87" s="198">
        <f>R88</f>
        <v>0</v>
      </c>
      <c r="S87" s="197"/>
      <c r="T87" s="199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79</v>
      </c>
      <c r="AT87" s="201" t="s">
        <v>70</v>
      </c>
      <c r="AU87" s="201" t="s">
        <v>71</v>
      </c>
      <c r="AY87" s="200" t="s">
        <v>138</v>
      </c>
      <c r="BK87" s="202">
        <f>BK88</f>
        <v>0</v>
      </c>
    </row>
    <row r="88" s="12" customFormat="1" ht="22.8" customHeight="1">
      <c r="A88" s="12"/>
      <c r="B88" s="189"/>
      <c r="C88" s="190"/>
      <c r="D88" s="191" t="s">
        <v>70</v>
      </c>
      <c r="E88" s="203" t="s">
        <v>325</v>
      </c>
      <c r="F88" s="203" t="s">
        <v>326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SUM(P89:P97)</f>
        <v>0</v>
      </c>
      <c r="Q88" s="197"/>
      <c r="R88" s="198">
        <f>SUM(R89:R97)</f>
        <v>0</v>
      </c>
      <c r="S88" s="197"/>
      <c r="T88" s="199">
        <f>SUM(T89:T97)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79</v>
      </c>
      <c r="AY88" s="200" t="s">
        <v>138</v>
      </c>
      <c r="BK88" s="202">
        <f>SUM(BK89:BK97)</f>
        <v>0</v>
      </c>
    </row>
    <row r="89" s="2" customFormat="1" ht="24.15" customHeight="1">
      <c r="A89" s="39"/>
      <c r="B89" s="40"/>
      <c r="C89" s="205" t="s">
        <v>79</v>
      </c>
      <c r="D89" s="205" t="s">
        <v>141</v>
      </c>
      <c r="E89" s="206" t="s">
        <v>328</v>
      </c>
      <c r="F89" s="207" t="s">
        <v>329</v>
      </c>
      <c r="G89" s="208" t="s">
        <v>330</v>
      </c>
      <c r="H89" s="209">
        <v>2.6000000000000001</v>
      </c>
      <c r="I89" s="210"/>
      <c r="J89" s="211">
        <f>ROUND(I89*H89,2)</f>
        <v>0</v>
      </c>
      <c r="K89" s="207" t="s">
        <v>748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146</v>
      </c>
      <c r="AT89" s="216" t="s">
        <v>141</v>
      </c>
      <c r="AU89" s="216" t="s">
        <v>147</v>
      </c>
      <c r="AY89" s="18" t="s">
        <v>138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147</v>
      </c>
      <c r="BK89" s="217">
        <f>ROUND(I89*H89,2)</f>
        <v>0</v>
      </c>
      <c r="BL89" s="18" t="s">
        <v>146</v>
      </c>
      <c r="BM89" s="216" t="s">
        <v>749</v>
      </c>
    </row>
    <row r="90" s="2" customFormat="1">
      <c r="A90" s="39"/>
      <c r="B90" s="40"/>
      <c r="C90" s="41"/>
      <c r="D90" s="218" t="s">
        <v>149</v>
      </c>
      <c r="E90" s="41"/>
      <c r="F90" s="219" t="s">
        <v>750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149</v>
      </c>
      <c r="AU90" s="18" t="s">
        <v>147</v>
      </c>
    </row>
    <row r="91" s="2" customFormat="1" ht="21.75" customHeight="1">
      <c r="A91" s="39"/>
      <c r="B91" s="40"/>
      <c r="C91" s="205" t="s">
        <v>147</v>
      </c>
      <c r="D91" s="205" t="s">
        <v>141</v>
      </c>
      <c r="E91" s="206" t="s">
        <v>334</v>
      </c>
      <c r="F91" s="207" t="s">
        <v>335</v>
      </c>
      <c r="G91" s="208" t="s">
        <v>330</v>
      </c>
      <c r="H91" s="209">
        <v>2.6000000000000001</v>
      </c>
      <c r="I91" s="210"/>
      <c r="J91" s="211">
        <f>ROUND(I91*H91,2)</f>
        <v>0</v>
      </c>
      <c r="K91" s="207" t="s">
        <v>748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146</v>
      </c>
      <c r="AT91" s="216" t="s">
        <v>141</v>
      </c>
      <c r="AU91" s="216" t="s">
        <v>147</v>
      </c>
      <c r="AY91" s="18" t="s">
        <v>138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147</v>
      </c>
      <c r="BK91" s="217">
        <f>ROUND(I91*H91,2)</f>
        <v>0</v>
      </c>
      <c r="BL91" s="18" t="s">
        <v>146</v>
      </c>
      <c r="BM91" s="216" t="s">
        <v>751</v>
      </c>
    </row>
    <row r="92" s="2" customFormat="1">
      <c r="A92" s="39"/>
      <c r="B92" s="40"/>
      <c r="C92" s="41"/>
      <c r="D92" s="218" t="s">
        <v>149</v>
      </c>
      <c r="E92" s="41"/>
      <c r="F92" s="219" t="s">
        <v>752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149</v>
      </c>
      <c r="AU92" s="18" t="s">
        <v>147</v>
      </c>
    </row>
    <row r="93" s="2" customFormat="1" ht="24.15" customHeight="1">
      <c r="A93" s="39"/>
      <c r="B93" s="40"/>
      <c r="C93" s="205" t="s">
        <v>139</v>
      </c>
      <c r="D93" s="205" t="s">
        <v>141</v>
      </c>
      <c r="E93" s="206" t="s">
        <v>339</v>
      </c>
      <c r="F93" s="207" t="s">
        <v>340</v>
      </c>
      <c r="G93" s="208" t="s">
        <v>330</v>
      </c>
      <c r="H93" s="209">
        <v>49.399999999999999</v>
      </c>
      <c r="I93" s="210"/>
      <c r="J93" s="211">
        <f>ROUND(I93*H93,2)</f>
        <v>0</v>
      </c>
      <c r="K93" s="207" t="s">
        <v>748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146</v>
      </c>
      <c r="AT93" s="216" t="s">
        <v>141</v>
      </c>
      <c r="AU93" s="216" t="s">
        <v>147</v>
      </c>
      <c r="AY93" s="18" t="s">
        <v>138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147</v>
      </c>
      <c r="BK93" s="217">
        <f>ROUND(I93*H93,2)</f>
        <v>0</v>
      </c>
      <c r="BL93" s="18" t="s">
        <v>146</v>
      </c>
      <c r="BM93" s="216" t="s">
        <v>753</v>
      </c>
    </row>
    <row r="94" s="2" customFormat="1">
      <c r="A94" s="39"/>
      <c r="B94" s="40"/>
      <c r="C94" s="41"/>
      <c r="D94" s="218" t="s">
        <v>149</v>
      </c>
      <c r="E94" s="41"/>
      <c r="F94" s="219" t="s">
        <v>754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149</v>
      </c>
      <c r="AU94" s="18" t="s">
        <v>147</v>
      </c>
    </row>
    <row r="95" s="14" customFormat="1">
      <c r="A95" s="14"/>
      <c r="B95" s="234"/>
      <c r="C95" s="235"/>
      <c r="D95" s="225" t="s">
        <v>151</v>
      </c>
      <c r="E95" s="235"/>
      <c r="F95" s="237" t="s">
        <v>1049</v>
      </c>
      <c r="G95" s="235"/>
      <c r="H95" s="238">
        <v>49.399999999999999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151</v>
      </c>
      <c r="AU95" s="244" t="s">
        <v>147</v>
      </c>
      <c r="AV95" s="14" t="s">
        <v>147</v>
      </c>
      <c r="AW95" s="14" t="s">
        <v>4</v>
      </c>
      <c r="AX95" s="14" t="s">
        <v>79</v>
      </c>
      <c r="AY95" s="244" t="s">
        <v>138</v>
      </c>
    </row>
    <row r="96" s="2" customFormat="1" ht="24.15" customHeight="1">
      <c r="A96" s="39"/>
      <c r="B96" s="40"/>
      <c r="C96" s="205" t="s">
        <v>146</v>
      </c>
      <c r="D96" s="205" t="s">
        <v>141</v>
      </c>
      <c r="E96" s="206" t="s">
        <v>345</v>
      </c>
      <c r="F96" s="207" t="s">
        <v>346</v>
      </c>
      <c r="G96" s="208" t="s">
        <v>330</v>
      </c>
      <c r="H96" s="209">
        <v>2.6000000000000001</v>
      </c>
      <c r="I96" s="210"/>
      <c r="J96" s="211">
        <f>ROUND(I96*H96,2)</f>
        <v>0</v>
      </c>
      <c r="K96" s="207" t="s">
        <v>748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146</v>
      </c>
      <c r="AT96" s="216" t="s">
        <v>141</v>
      </c>
      <c r="AU96" s="216" t="s">
        <v>147</v>
      </c>
      <c r="AY96" s="18" t="s">
        <v>138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147</v>
      </c>
      <c r="BK96" s="217">
        <f>ROUND(I96*H96,2)</f>
        <v>0</v>
      </c>
      <c r="BL96" s="18" t="s">
        <v>146</v>
      </c>
      <c r="BM96" s="216" t="s">
        <v>756</v>
      </c>
    </row>
    <row r="97" s="2" customFormat="1">
      <c r="A97" s="39"/>
      <c r="B97" s="40"/>
      <c r="C97" s="41"/>
      <c r="D97" s="218" t="s">
        <v>149</v>
      </c>
      <c r="E97" s="41"/>
      <c r="F97" s="219" t="s">
        <v>757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149</v>
      </c>
      <c r="AU97" s="18" t="s">
        <v>147</v>
      </c>
    </row>
    <row r="98" s="12" customFormat="1" ht="25.92" customHeight="1">
      <c r="A98" s="12"/>
      <c r="B98" s="189"/>
      <c r="C98" s="190"/>
      <c r="D98" s="191" t="s">
        <v>70</v>
      </c>
      <c r="E98" s="192" t="s">
        <v>372</v>
      </c>
      <c r="F98" s="192" t="s">
        <v>373</v>
      </c>
      <c r="G98" s="190"/>
      <c r="H98" s="190"/>
      <c r="I98" s="193"/>
      <c r="J98" s="194">
        <f>BK98</f>
        <v>0</v>
      </c>
      <c r="K98" s="190"/>
      <c r="L98" s="195"/>
      <c r="M98" s="196"/>
      <c r="N98" s="197"/>
      <c r="O98" s="197"/>
      <c r="P98" s="198">
        <f>P99+P159+P223+P324</f>
        <v>0</v>
      </c>
      <c r="Q98" s="197"/>
      <c r="R98" s="198">
        <f>R99+R159+R223+R324</f>
        <v>1.0580050000000001</v>
      </c>
      <c r="S98" s="197"/>
      <c r="T98" s="199">
        <f>T99+T159+T223+T324</f>
        <v>2.6002900000000002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147</v>
      </c>
      <c r="AT98" s="201" t="s">
        <v>70</v>
      </c>
      <c r="AU98" s="201" t="s">
        <v>71</v>
      </c>
      <c r="AY98" s="200" t="s">
        <v>138</v>
      </c>
      <c r="BK98" s="202">
        <f>BK99+BK159+BK223+BK324</f>
        <v>0</v>
      </c>
    </row>
    <row r="99" s="12" customFormat="1" ht="22.8" customHeight="1">
      <c r="A99" s="12"/>
      <c r="B99" s="189"/>
      <c r="C99" s="190"/>
      <c r="D99" s="191" t="s">
        <v>70</v>
      </c>
      <c r="E99" s="203" t="s">
        <v>758</v>
      </c>
      <c r="F99" s="203" t="s">
        <v>759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SUM(P100:P158)</f>
        <v>0</v>
      </c>
      <c r="Q99" s="197"/>
      <c r="R99" s="198">
        <f>SUM(R100:R158)</f>
        <v>0.18543999999999999</v>
      </c>
      <c r="S99" s="197"/>
      <c r="T99" s="199">
        <f>SUM(T100:T158)</f>
        <v>1.20648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147</v>
      </c>
      <c r="AT99" s="201" t="s">
        <v>70</v>
      </c>
      <c r="AU99" s="201" t="s">
        <v>79</v>
      </c>
      <c r="AY99" s="200" t="s">
        <v>138</v>
      </c>
      <c r="BK99" s="202">
        <f>SUM(BK100:BK158)</f>
        <v>0</v>
      </c>
    </row>
    <row r="100" s="2" customFormat="1" ht="16.5" customHeight="1">
      <c r="A100" s="39"/>
      <c r="B100" s="40"/>
      <c r="C100" s="205" t="s">
        <v>177</v>
      </c>
      <c r="D100" s="205" t="s">
        <v>141</v>
      </c>
      <c r="E100" s="206" t="s">
        <v>760</v>
      </c>
      <c r="F100" s="207" t="s">
        <v>761</v>
      </c>
      <c r="G100" s="208" t="s">
        <v>302</v>
      </c>
      <c r="H100" s="209">
        <v>28</v>
      </c>
      <c r="I100" s="210"/>
      <c r="J100" s="211">
        <f>ROUND(I100*H100,2)</f>
        <v>0</v>
      </c>
      <c r="K100" s="207" t="s">
        <v>748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0.014919999999999999</v>
      </c>
      <c r="T100" s="215">
        <f>S100*H100</f>
        <v>0.41775999999999996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251</v>
      </c>
      <c r="AT100" s="216" t="s">
        <v>141</v>
      </c>
      <c r="AU100" s="216" t="s">
        <v>147</v>
      </c>
      <c r="AY100" s="18" t="s">
        <v>138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147</v>
      </c>
      <c r="BK100" s="217">
        <f>ROUND(I100*H100,2)</f>
        <v>0</v>
      </c>
      <c r="BL100" s="18" t="s">
        <v>251</v>
      </c>
      <c r="BM100" s="216" t="s">
        <v>762</v>
      </c>
    </row>
    <row r="101" s="2" customFormat="1">
      <c r="A101" s="39"/>
      <c r="B101" s="40"/>
      <c r="C101" s="41"/>
      <c r="D101" s="218" t="s">
        <v>149</v>
      </c>
      <c r="E101" s="41"/>
      <c r="F101" s="219" t="s">
        <v>763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149</v>
      </c>
      <c r="AU101" s="18" t="s">
        <v>147</v>
      </c>
    </row>
    <row r="102" s="13" customFormat="1">
      <c r="A102" s="13"/>
      <c r="B102" s="223"/>
      <c r="C102" s="224"/>
      <c r="D102" s="225" t="s">
        <v>151</v>
      </c>
      <c r="E102" s="226" t="s">
        <v>19</v>
      </c>
      <c r="F102" s="227" t="s">
        <v>764</v>
      </c>
      <c r="G102" s="224"/>
      <c r="H102" s="226" t="s">
        <v>19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151</v>
      </c>
      <c r="AU102" s="233" t="s">
        <v>147</v>
      </c>
      <c r="AV102" s="13" t="s">
        <v>79</v>
      </c>
      <c r="AW102" s="13" t="s">
        <v>33</v>
      </c>
      <c r="AX102" s="13" t="s">
        <v>71</v>
      </c>
      <c r="AY102" s="233" t="s">
        <v>138</v>
      </c>
    </row>
    <row r="103" s="14" customFormat="1">
      <c r="A103" s="14"/>
      <c r="B103" s="234"/>
      <c r="C103" s="235"/>
      <c r="D103" s="225" t="s">
        <v>151</v>
      </c>
      <c r="E103" s="236" t="s">
        <v>19</v>
      </c>
      <c r="F103" s="237" t="s">
        <v>312</v>
      </c>
      <c r="G103" s="235"/>
      <c r="H103" s="238">
        <v>28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151</v>
      </c>
      <c r="AU103" s="244" t="s">
        <v>147</v>
      </c>
      <c r="AV103" s="14" t="s">
        <v>147</v>
      </c>
      <c r="AW103" s="14" t="s">
        <v>33</v>
      </c>
      <c r="AX103" s="14" t="s">
        <v>79</v>
      </c>
      <c r="AY103" s="244" t="s">
        <v>138</v>
      </c>
    </row>
    <row r="104" s="2" customFormat="1" ht="16.5" customHeight="1">
      <c r="A104" s="39"/>
      <c r="B104" s="40"/>
      <c r="C104" s="205" t="s">
        <v>165</v>
      </c>
      <c r="D104" s="205" t="s">
        <v>141</v>
      </c>
      <c r="E104" s="206" t="s">
        <v>765</v>
      </c>
      <c r="F104" s="207" t="s">
        <v>766</v>
      </c>
      <c r="G104" s="208" t="s">
        <v>302</v>
      </c>
      <c r="H104" s="209">
        <v>22.800000000000001</v>
      </c>
      <c r="I104" s="210"/>
      <c r="J104" s="211">
        <f>ROUND(I104*H104,2)</f>
        <v>0</v>
      </c>
      <c r="K104" s="207" t="s">
        <v>748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0.03065</v>
      </c>
      <c r="T104" s="215">
        <f>S104*H104</f>
        <v>0.69882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251</v>
      </c>
      <c r="AT104" s="216" t="s">
        <v>141</v>
      </c>
      <c r="AU104" s="216" t="s">
        <v>147</v>
      </c>
      <c r="AY104" s="18" t="s">
        <v>138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147</v>
      </c>
      <c r="BK104" s="217">
        <f>ROUND(I104*H104,2)</f>
        <v>0</v>
      </c>
      <c r="BL104" s="18" t="s">
        <v>251</v>
      </c>
      <c r="BM104" s="216" t="s">
        <v>767</v>
      </c>
    </row>
    <row r="105" s="2" customFormat="1">
      <c r="A105" s="39"/>
      <c r="B105" s="40"/>
      <c r="C105" s="41"/>
      <c r="D105" s="218" t="s">
        <v>149</v>
      </c>
      <c r="E105" s="41"/>
      <c r="F105" s="219" t="s">
        <v>768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149</v>
      </c>
      <c r="AU105" s="18" t="s">
        <v>147</v>
      </c>
    </row>
    <row r="106" s="13" customFormat="1">
      <c r="A106" s="13"/>
      <c r="B106" s="223"/>
      <c r="C106" s="224"/>
      <c r="D106" s="225" t="s">
        <v>151</v>
      </c>
      <c r="E106" s="226" t="s">
        <v>19</v>
      </c>
      <c r="F106" s="227" t="s">
        <v>764</v>
      </c>
      <c r="G106" s="224"/>
      <c r="H106" s="226" t="s">
        <v>19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151</v>
      </c>
      <c r="AU106" s="233" t="s">
        <v>147</v>
      </c>
      <c r="AV106" s="13" t="s">
        <v>79</v>
      </c>
      <c r="AW106" s="13" t="s">
        <v>33</v>
      </c>
      <c r="AX106" s="13" t="s">
        <v>71</v>
      </c>
      <c r="AY106" s="233" t="s">
        <v>138</v>
      </c>
    </row>
    <row r="107" s="14" customFormat="1">
      <c r="A107" s="14"/>
      <c r="B107" s="234"/>
      <c r="C107" s="235"/>
      <c r="D107" s="225" t="s">
        <v>151</v>
      </c>
      <c r="E107" s="236" t="s">
        <v>19</v>
      </c>
      <c r="F107" s="237" t="s">
        <v>769</v>
      </c>
      <c r="G107" s="235"/>
      <c r="H107" s="238">
        <v>22.800000000000001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151</v>
      </c>
      <c r="AU107" s="244" t="s">
        <v>147</v>
      </c>
      <c r="AV107" s="14" t="s">
        <v>147</v>
      </c>
      <c r="AW107" s="14" t="s">
        <v>33</v>
      </c>
      <c r="AX107" s="14" t="s">
        <v>79</v>
      </c>
      <c r="AY107" s="244" t="s">
        <v>138</v>
      </c>
    </row>
    <row r="108" s="2" customFormat="1" ht="16.5" customHeight="1">
      <c r="A108" s="39"/>
      <c r="B108" s="40"/>
      <c r="C108" s="205" t="s">
        <v>188</v>
      </c>
      <c r="D108" s="205" t="s">
        <v>141</v>
      </c>
      <c r="E108" s="206" t="s">
        <v>770</v>
      </c>
      <c r="F108" s="207" t="s">
        <v>771</v>
      </c>
      <c r="G108" s="208" t="s">
        <v>302</v>
      </c>
      <c r="H108" s="209">
        <v>20</v>
      </c>
      <c r="I108" s="210"/>
      <c r="J108" s="211">
        <f>ROUND(I108*H108,2)</f>
        <v>0</v>
      </c>
      <c r="K108" s="207" t="s">
        <v>748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0.00040999999999999999</v>
      </c>
      <c r="R108" s="214">
        <f>Q108*H108</f>
        <v>0.008199999999999999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251</v>
      </c>
      <c r="AT108" s="216" t="s">
        <v>141</v>
      </c>
      <c r="AU108" s="216" t="s">
        <v>147</v>
      </c>
      <c r="AY108" s="18" t="s">
        <v>138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147</v>
      </c>
      <c r="BK108" s="217">
        <f>ROUND(I108*H108,2)</f>
        <v>0</v>
      </c>
      <c r="BL108" s="18" t="s">
        <v>251</v>
      </c>
      <c r="BM108" s="216" t="s">
        <v>772</v>
      </c>
    </row>
    <row r="109" s="2" customFormat="1">
      <c r="A109" s="39"/>
      <c r="B109" s="40"/>
      <c r="C109" s="41"/>
      <c r="D109" s="218" t="s">
        <v>149</v>
      </c>
      <c r="E109" s="41"/>
      <c r="F109" s="219" t="s">
        <v>773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149</v>
      </c>
      <c r="AU109" s="18" t="s">
        <v>147</v>
      </c>
    </row>
    <row r="110" s="13" customFormat="1">
      <c r="A110" s="13"/>
      <c r="B110" s="223"/>
      <c r="C110" s="224"/>
      <c r="D110" s="225" t="s">
        <v>151</v>
      </c>
      <c r="E110" s="226" t="s">
        <v>19</v>
      </c>
      <c r="F110" s="227" t="s">
        <v>764</v>
      </c>
      <c r="G110" s="224"/>
      <c r="H110" s="226" t="s">
        <v>19</v>
      </c>
      <c r="I110" s="228"/>
      <c r="J110" s="224"/>
      <c r="K110" s="224"/>
      <c r="L110" s="229"/>
      <c r="M110" s="230"/>
      <c r="N110" s="231"/>
      <c r="O110" s="231"/>
      <c r="P110" s="231"/>
      <c r="Q110" s="231"/>
      <c r="R110" s="231"/>
      <c r="S110" s="231"/>
      <c r="T110" s="23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3" t="s">
        <v>151</v>
      </c>
      <c r="AU110" s="233" t="s">
        <v>147</v>
      </c>
      <c r="AV110" s="13" t="s">
        <v>79</v>
      </c>
      <c r="AW110" s="13" t="s">
        <v>33</v>
      </c>
      <c r="AX110" s="13" t="s">
        <v>71</v>
      </c>
      <c r="AY110" s="233" t="s">
        <v>138</v>
      </c>
    </row>
    <row r="111" s="14" customFormat="1">
      <c r="A111" s="14"/>
      <c r="B111" s="234"/>
      <c r="C111" s="235"/>
      <c r="D111" s="225" t="s">
        <v>151</v>
      </c>
      <c r="E111" s="236" t="s">
        <v>19</v>
      </c>
      <c r="F111" s="237" t="s">
        <v>774</v>
      </c>
      <c r="G111" s="235"/>
      <c r="H111" s="238">
        <v>20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4" t="s">
        <v>151</v>
      </c>
      <c r="AU111" s="244" t="s">
        <v>147</v>
      </c>
      <c r="AV111" s="14" t="s">
        <v>147</v>
      </c>
      <c r="AW111" s="14" t="s">
        <v>33</v>
      </c>
      <c r="AX111" s="14" t="s">
        <v>79</v>
      </c>
      <c r="AY111" s="244" t="s">
        <v>138</v>
      </c>
    </row>
    <row r="112" s="2" customFormat="1" ht="16.5" customHeight="1">
      <c r="A112" s="39"/>
      <c r="B112" s="40"/>
      <c r="C112" s="205" t="s">
        <v>195</v>
      </c>
      <c r="D112" s="205" t="s">
        <v>141</v>
      </c>
      <c r="E112" s="206" t="s">
        <v>775</v>
      </c>
      <c r="F112" s="207" t="s">
        <v>776</v>
      </c>
      <c r="G112" s="208" t="s">
        <v>302</v>
      </c>
      <c r="H112" s="209">
        <v>62</v>
      </c>
      <c r="I112" s="210"/>
      <c r="J112" s="211">
        <f>ROUND(I112*H112,2)</f>
        <v>0</v>
      </c>
      <c r="K112" s="207" t="s">
        <v>748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0.00048000000000000001</v>
      </c>
      <c r="R112" s="214">
        <f>Q112*H112</f>
        <v>0.029760000000000002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251</v>
      </c>
      <c r="AT112" s="216" t="s">
        <v>141</v>
      </c>
      <c r="AU112" s="216" t="s">
        <v>147</v>
      </c>
      <c r="AY112" s="18" t="s">
        <v>138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147</v>
      </c>
      <c r="BK112" s="217">
        <f>ROUND(I112*H112,2)</f>
        <v>0</v>
      </c>
      <c r="BL112" s="18" t="s">
        <v>251</v>
      </c>
      <c r="BM112" s="216" t="s">
        <v>777</v>
      </c>
    </row>
    <row r="113" s="2" customFormat="1">
      <c r="A113" s="39"/>
      <c r="B113" s="40"/>
      <c r="C113" s="41"/>
      <c r="D113" s="218" t="s">
        <v>149</v>
      </c>
      <c r="E113" s="41"/>
      <c r="F113" s="219" t="s">
        <v>778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149</v>
      </c>
      <c r="AU113" s="18" t="s">
        <v>147</v>
      </c>
    </row>
    <row r="114" s="13" customFormat="1">
      <c r="A114" s="13"/>
      <c r="B114" s="223"/>
      <c r="C114" s="224"/>
      <c r="D114" s="225" t="s">
        <v>151</v>
      </c>
      <c r="E114" s="226" t="s">
        <v>19</v>
      </c>
      <c r="F114" s="227" t="s">
        <v>764</v>
      </c>
      <c r="G114" s="224"/>
      <c r="H114" s="226" t="s">
        <v>19</v>
      </c>
      <c r="I114" s="228"/>
      <c r="J114" s="224"/>
      <c r="K114" s="224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151</v>
      </c>
      <c r="AU114" s="233" t="s">
        <v>147</v>
      </c>
      <c r="AV114" s="13" t="s">
        <v>79</v>
      </c>
      <c r="AW114" s="13" t="s">
        <v>33</v>
      </c>
      <c r="AX114" s="13" t="s">
        <v>71</v>
      </c>
      <c r="AY114" s="233" t="s">
        <v>138</v>
      </c>
    </row>
    <row r="115" s="14" customFormat="1">
      <c r="A115" s="14"/>
      <c r="B115" s="234"/>
      <c r="C115" s="235"/>
      <c r="D115" s="225" t="s">
        <v>151</v>
      </c>
      <c r="E115" s="236" t="s">
        <v>19</v>
      </c>
      <c r="F115" s="237" t="s">
        <v>779</v>
      </c>
      <c r="G115" s="235"/>
      <c r="H115" s="238">
        <v>42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151</v>
      </c>
      <c r="AU115" s="244" t="s">
        <v>147</v>
      </c>
      <c r="AV115" s="14" t="s">
        <v>147</v>
      </c>
      <c r="AW115" s="14" t="s">
        <v>33</v>
      </c>
      <c r="AX115" s="14" t="s">
        <v>71</v>
      </c>
      <c r="AY115" s="244" t="s">
        <v>138</v>
      </c>
    </row>
    <row r="116" s="14" customFormat="1">
      <c r="A116" s="14"/>
      <c r="B116" s="234"/>
      <c r="C116" s="235"/>
      <c r="D116" s="225" t="s">
        <v>151</v>
      </c>
      <c r="E116" s="236" t="s">
        <v>19</v>
      </c>
      <c r="F116" s="237" t="s">
        <v>780</v>
      </c>
      <c r="G116" s="235"/>
      <c r="H116" s="238">
        <v>20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4" t="s">
        <v>151</v>
      </c>
      <c r="AU116" s="244" t="s">
        <v>147</v>
      </c>
      <c r="AV116" s="14" t="s">
        <v>147</v>
      </c>
      <c r="AW116" s="14" t="s">
        <v>33</v>
      </c>
      <c r="AX116" s="14" t="s">
        <v>71</v>
      </c>
      <c r="AY116" s="244" t="s">
        <v>138</v>
      </c>
    </row>
    <row r="117" s="15" customFormat="1">
      <c r="A117" s="15"/>
      <c r="B117" s="245"/>
      <c r="C117" s="246"/>
      <c r="D117" s="225" t="s">
        <v>151</v>
      </c>
      <c r="E117" s="247" t="s">
        <v>19</v>
      </c>
      <c r="F117" s="248" t="s">
        <v>156</v>
      </c>
      <c r="G117" s="246"/>
      <c r="H117" s="249">
        <v>62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5" t="s">
        <v>151</v>
      </c>
      <c r="AU117" s="255" t="s">
        <v>147</v>
      </c>
      <c r="AV117" s="15" t="s">
        <v>146</v>
      </c>
      <c r="AW117" s="15" t="s">
        <v>33</v>
      </c>
      <c r="AX117" s="15" t="s">
        <v>79</v>
      </c>
      <c r="AY117" s="255" t="s">
        <v>138</v>
      </c>
    </row>
    <row r="118" s="2" customFormat="1" ht="16.5" customHeight="1">
      <c r="A118" s="39"/>
      <c r="B118" s="40"/>
      <c r="C118" s="205" t="s">
        <v>201</v>
      </c>
      <c r="D118" s="205" t="s">
        <v>141</v>
      </c>
      <c r="E118" s="206" t="s">
        <v>781</v>
      </c>
      <c r="F118" s="207" t="s">
        <v>782</v>
      </c>
      <c r="G118" s="208" t="s">
        <v>302</v>
      </c>
      <c r="H118" s="209">
        <v>18</v>
      </c>
      <c r="I118" s="210"/>
      <c r="J118" s="211">
        <f>ROUND(I118*H118,2)</f>
        <v>0</v>
      </c>
      <c r="K118" s="207" t="s">
        <v>748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0.0022399999999999998</v>
      </c>
      <c r="R118" s="214">
        <f>Q118*H118</f>
        <v>0.040319999999999995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251</v>
      </c>
      <c r="AT118" s="216" t="s">
        <v>141</v>
      </c>
      <c r="AU118" s="216" t="s">
        <v>147</v>
      </c>
      <c r="AY118" s="18" t="s">
        <v>138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147</v>
      </c>
      <c r="BK118" s="217">
        <f>ROUND(I118*H118,2)</f>
        <v>0</v>
      </c>
      <c r="BL118" s="18" t="s">
        <v>251</v>
      </c>
      <c r="BM118" s="216" t="s">
        <v>783</v>
      </c>
    </row>
    <row r="119" s="2" customFormat="1">
      <c r="A119" s="39"/>
      <c r="B119" s="40"/>
      <c r="C119" s="41"/>
      <c r="D119" s="218" t="s">
        <v>149</v>
      </c>
      <c r="E119" s="41"/>
      <c r="F119" s="219" t="s">
        <v>784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149</v>
      </c>
      <c r="AU119" s="18" t="s">
        <v>147</v>
      </c>
    </row>
    <row r="120" s="13" customFormat="1">
      <c r="A120" s="13"/>
      <c r="B120" s="223"/>
      <c r="C120" s="224"/>
      <c r="D120" s="225" t="s">
        <v>151</v>
      </c>
      <c r="E120" s="226" t="s">
        <v>19</v>
      </c>
      <c r="F120" s="227" t="s">
        <v>764</v>
      </c>
      <c r="G120" s="224"/>
      <c r="H120" s="226" t="s">
        <v>19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151</v>
      </c>
      <c r="AU120" s="233" t="s">
        <v>147</v>
      </c>
      <c r="AV120" s="13" t="s">
        <v>79</v>
      </c>
      <c r="AW120" s="13" t="s">
        <v>33</v>
      </c>
      <c r="AX120" s="13" t="s">
        <v>71</v>
      </c>
      <c r="AY120" s="233" t="s">
        <v>138</v>
      </c>
    </row>
    <row r="121" s="14" customFormat="1">
      <c r="A121" s="14"/>
      <c r="B121" s="234"/>
      <c r="C121" s="235"/>
      <c r="D121" s="225" t="s">
        <v>151</v>
      </c>
      <c r="E121" s="236" t="s">
        <v>19</v>
      </c>
      <c r="F121" s="237" t="s">
        <v>785</v>
      </c>
      <c r="G121" s="235"/>
      <c r="H121" s="238">
        <v>18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151</v>
      </c>
      <c r="AU121" s="244" t="s">
        <v>147</v>
      </c>
      <c r="AV121" s="14" t="s">
        <v>147</v>
      </c>
      <c r="AW121" s="14" t="s">
        <v>33</v>
      </c>
      <c r="AX121" s="14" t="s">
        <v>79</v>
      </c>
      <c r="AY121" s="244" t="s">
        <v>138</v>
      </c>
    </row>
    <row r="122" s="2" customFormat="1" ht="16.5" customHeight="1">
      <c r="A122" s="39"/>
      <c r="B122" s="40"/>
      <c r="C122" s="205" t="s">
        <v>208</v>
      </c>
      <c r="D122" s="205" t="s">
        <v>141</v>
      </c>
      <c r="E122" s="206" t="s">
        <v>786</v>
      </c>
      <c r="F122" s="207" t="s">
        <v>787</v>
      </c>
      <c r="G122" s="208" t="s">
        <v>302</v>
      </c>
      <c r="H122" s="209">
        <v>22.800000000000001</v>
      </c>
      <c r="I122" s="210"/>
      <c r="J122" s="211">
        <f>ROUND(I122*H122,2)</f>
        <v>0</v>
      </c>
      <c r="K122" s="207" t="s">
        <v>748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0.0047000000000000002</v>
      </c>
      <c r="R122" s="214">
        <f>Q122*H122</f>
        <v>0.10716000000000001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251</v>
      </c>
      <c r="AT122" s="216" t="s">
        <v>141</v>
      </c>
      <c r="AU122" s="216" t="s">
        <v>147</v>
      </c>
      <c r="AY122" s="18" t="s">
        <v>138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147</v>
      </c>
      <c r="BK122" s="217">
        <f>ROUND(I122*H122,2)</f>
        <v>0</v>
      </c>
      <c r="BL122" s="18" t="s">
        <v>251</v>
      </c>
      <c r="BM122" s="216" t="s">
        <v>788</v>
      </c>
    </row>
    <row r="123" s="2" customFormat="1">
      <c r="A123" s="39"/>
      <c r="B123" s="40"/>
      <c r="C123" s="41"/>
      <c r="D123" s="218" t="s">
        <v>149</v>
      </c>
      <c r="E123" s="41"/>
      <c r="F123" s="219" t="s">
        <v>789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149</v>
      </c>
      <c r="AU123" s="18" t="s">
        <v>147</v>
      </c>
    </row>
    <row r="124" s="13" customFormat="1">
      <c r="A124" s="13"/>
      <c r="B124" s="223"/>
      <c r="C124" s="224"/>
      <c r="D124" s="225" t="s">
        <v>151</v>
      </c>
      <c r="E124" s="226" t="s">
        <v>19</v>
      </c>
      <c r="F124" s="227" t="s">
        <v>790</v>
      </c>
      <c r="G124" s="224"/>
      <c r="H124" s="226" t="s">
        <v>19</v>
      </c>
      <c r="I124" s="228"/>
      <c r="J124" s="224"/>
      <c r="K124" s="224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151</v>
      </c>
      <c r="AU124" s="233" t="s">
        <v>147</v>
      </c>
      <c r="AV124" s="13" t="s">
        <v>79</v>
      </c>
      <c r="AW124" s="13" t="s">
        <v>33</v>
      </c>
      <c r="AX124" s="13" t="s">
        <v>71</v>
      </c>
      <c r="AY124" s="233" t="s">
        <v>138</v>
      </c>
    </row>
    <row r="125" s="14" customFormat="1">
      <c r="A125" s="14"/>
      <c r="B125" s="234"/>
      <c r="C125" s="235"/>
      <c r="D125" s="225" t="s">
        <v>151</v>
      </c>
      <c r="E125" s="236" t="s">
        <v>19</v>
      </c>
      <c r="F125" s="237" t="s">
        <v>769</v>
      </c>
      <c r="G125" s="235"/>
      <c r="H125" s="238">
        <v>22.800000000000001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4" t="s">
        <v>151</v>
      </c>
      <c r="AU125" s="244" t="s">
        <v>147</v>
      </c>
      <c r="AV125" s="14" t="s">
        <v>147</v>
      </c>
      <c r="AW125" s="14" t="s">
        <v>33</v>
      </c>
      <c r="AX125" s="14" t="s">
        <v>79</v>
      </c>
      <c r="AY125" s="244" t="s">
        <v>138</v>
      </c>
    </row>
    <row r="126" s="2" customFormat="1" ht="16.5" customHeight="1">
      <c r="A126" s="39"/>
      <c r="B126" s="40"/>
      <c r="C126" s="205" t="s">
        <v>215</v>
      </c>
      <c r="D126" s="205" t="s">
        <v>141</v>
      </c>
      <c r="E126" s="206" t="s">
        <v>791</v>
      </c>
      <c r="F126" s="207" t="s">
        <v>792</v>
      </c>
      <c r="G126" s="208" t="s">
        <v>226</v>
      </c>
      <c r="H126" s="209">
        <v>7</v>
      </c>
      <c r="I126" s="210"/>
      <c r="J126" s="211">
        <f>ROUND(I126*H126,2)</f>
        <v>0</v>
      </c>
      <c r="K126" s="207" t="s">
        <v>748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251</v>
      </c>
      <c r="AT126" s="216" t="s">
        <v>141</v>
      </c>
      <c r="AU126" s="216" t="s">
        <v>147</v>
      </c>
      <c r="AY126" s="18" t="s">
        <v>138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147</v>
      </c>
      <c r="BK126" s="217">
        <f>ROUND(I126*H126,2)</f>
        <v>0</v>
      </c>
      <c r="BL126" s="18" t="s">
        <v>251</v>
      </c>
      <c r="BM126" s="216" t="s">
        <v>793</v>
      </c>
    </row>
    <row r="127" s="2" customFormat="1">
      <c r="A127" s="39"/>
      <c r="B127" s="40"/>
      <c r="C127" s="41"/>
      <c r="D127" s="218" t="s">
        <v>149</v>
      </c>
      <c r="E127" s="41"/>
      <c r="F127" s="219" t="s">
        <v>794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149</v>
      </c>
      <c r="AU127" s="18" t="s">
        <v>147</v>
      </c>
    </row>
    <row r="128" s="13" customFormat="1">
      <c r="A128" s="13"/>
      <c r="B128" s="223"/>
      <c r="C128" s="224"/>
      <c r="D128" s="225" t="s">
        <v>151</v>
      </c>
      <c r="E128" s="226" t="s">
        <v>19</v>
      </c>
      <c r="F128" s="227" t="s">
        <v>764</v>
      </c>
      <c r="G128" s="224"/>
      <c r="H128" s="226" t="s">
        <v>19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151</v>
      </c>
      <c r="AU128" s="233" t="s">
        <v>147</v>
      </c>
      <c r="AV128" s="13" t="s">
        <v>79</v>
      </c>
      <c r="AW128" s="13" t="s">
        <v>33</v>
      </c>
      <c r="AX128" s="13" t="s">
        <v>71</v>
      </c>
      <c r="AY128" s="233" t="s">
        <v>138</v>
      </c>
    </row>
    <row r="129" s="14" customFormat="1">
      <c r="A129" s="14"/>
      <c r="B129" s="234"/>
      <c r="C129" s="235"/>
      <c r="D129" s="225" t="s">
        <v>151</v>
      </c>
      <c r="E129" s="236" t="s">
        <v>19</v>
      </c>
      <c r="F129" s="237" t="s">
        <v>188</v>
      </c>
      <c r="G129" s="235"/>
      <c r="H129" s="238">
        <v>7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151</v>
      </c>
      <c r="AU129" s="244" t="s">
        <v>147</v>
      </c>
      <c r="AV129" s="14" t="s">
        <v>147</v>
      </c>
      <c r="AW129" s="14" t="s">
        <v>33</v>
      </c>
      <c r="AX129" s="14" t="s">
        <v>79</v>
      </c>
      <c r="AY129" s="244" t="s">
        <v>138</v>
      </c>
    </row>
    <row r="130" s="2" customFormat="1" ht="16.5" customHeight="1">
      <c r="A130" s="39"/>
      <c r="B130" s="40"/>
      <c r="C130" s="205" t="s">
        <v>223</v>
      </c>
      <c r="D130" s="205" t="s">
        <v>141</v>
      </c>
      <c r="E130" s="206" t="s">
        <v>795</v>
      </c>
      <c r="F130" s="207" t="s">
        <v>796</v>
      </c>
      <c r="G130" s="208" t="s">
        <v>226</v>
      </c>
      <c r="H130" s="209">
        <v>21</v>
      </c>
      <c r="I130" s="210"/>
      <c r="J130" s="211">
        <f>ROUND(I130*H130,2)</f>
        <v>0</v>
      </c>
      <c r="K130" s="207" t="s">
        <v>748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251</v>
      </c>
      <c r="AT130" s="216" t="s">
        <v>141</v>
      </c>
      <c r="AU130" s="216" t="s">
        <v>147</v>
      </c>
      <c r="AY130" s="18" t="s">
        <v>138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147</v>
      </c>
      <c r="BK130" s="217">
        <f>ROUND(I130*H130,2)</f>
        <v>0</v>
      </c>
      <c r="BL130" s="18" t="s">
        <v>251</v>
      </c>
      <c r="BM130" s="216" t="s">
        <v>797</v>
      </c>
    </row>
    <row r="131" s="2" customFormat="1">
      <c r="A131" s="39"/>
      <c r="B131" s="40"/>
      <c r="C131" s="41"/>
      <c r="D131" s="218" t="s">
        <v>149</v>
      </c>
      <c r="E131" s="41"/>
      <c r="F131" s="219" t="s">
        <v>798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149</v>
      </c>
      <c r="AU131" s="18" t="s">
        <v>147</v>
      </c>
    </row>
    <row r="132" s="13" customFormat="1">
      <c r="A132" s="13"/>
      <c r="B132" s="223"/>
      <c r="C132" s="224"/>
      <c r="D132" s="225" t="s">
        <v>151</v>
      </c>
      <c r="E132" s="226" t="s">
        <v>19</v>
      </c>
      <c r="F132" s="227" t="s">
        <v>764</v>
      </c>
      <c r="G132" s="224"/>
      <c r="H132" s="226" t="s">
        <v>19</v>
      </c>
      <c r="I132" s="228"/>
      <c r="J132" s="224"/>
      <c r="K132" s="224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151</v>
      </c>
      <c r="AU132" s="233" t="s">
        <v>147</v>
      </c>
      <c r="AV132" s="13" t="s">
        <v>79</v>
      </c>
      <c r="AW132" s="13" t="s">
        <v>33</v>
      </c>
      <c r="AX132" s="13" t="s">
        <v>71</v>
      </c>
      <c r="AY132" s="233" t="s">
        <v>138</v>
      </c>
    </row>
    <row r="133" s="14" customFormat="1">
      <c r="A133" s="14"/>
      <c r="B133" s="234"/>
      <c r="C133" s="235"/>
      <c r="D133" s="225" t="s">
        <v>151</v>
      </c>
      <c r="E133" s="236" t="s">
        <v>19</v>
      </c>
      <c r="F133" s="237" t="s">
        <v>1050</v>
      </c>
      <c r="G133" s="235"/>
      <c r="H133" s="238">
        <v>21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4" t="s">
        <v>151</v>
      </c>
      <c r="AU133" s="244" t="s">
        <v>147</v>
      </c>
      <c r="AV133" s="14" t="s">
        <v>147</v>
      </c>
      <c r="AW133" s="14" t="s">
        <v>33</v>
      </c>
      <c r="AX133" s="14" t="s">
        <v>79</v>
      </c>
      <c r="AY133" s="244" t="s">
        <v>138</v>
      </c>
    </row>
    <row r="134" s="2" customFormat="1" ht="16.5" customHeight="1">
      <c r="A134" s="39"/>
      <c r="B134" s="40"/>
      <c r="C134" s="205" t="s">
        <v>230</v>
      </c>
      <c r="D134" s="205" t="s">
        <v>141</v>
      </c>
      <c r="E134" s="206" t="s">
        <v>800</v>
      </c>
      <c r="F134" s="207" t="s">
        <v>801</v>
      </c>
      <c r="G134" s="208" t="s">
        <v>226</v>
      </c>
      <c r="H134" s="209">
        <v>12</v>
      </c>
      <c r="I134" s="210"/>
      <c r="J134" s="211">
        <f>ROUND(I134*H134,2)</f>
        <v>0</v>
      </c>
      <c r="K134" s="207" t="s">
        <v>748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251</v>
      </c>
      <c r="AT134" s="216" t="s">
        <v>141</v>
      </c>
      <c r="AU134" s="216" t="s">
        <v>147</v>
      </c>
      <c r="AY134" s="18" t="s">
        <v>138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147</v>
      </c>
      <c r="BK134" s="217">
        <f>ROUND(I134*H134,2)</f>
        <v>0</v>
      </c>
      <c r="BL134" s="18" t="s">
        <v>251</v>
      </c>
      <c r="BM134" s="216" t="s">
        <v>802</v>
      </c>
    </row>
    <row r="135" s="2" customFormat="1">
      <c r="A135" s="39"/>
      <c r="B135" s="40"/>
      <c r="C135" s="41"/>
      <c r="D135" s="218" t="s">
        <v>149</v>
      </c>
      <c r="E135" s="41"/>
      <c r="F135" s="219" t="s">
        <v>803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149</v>
      </c>
      <c r="AU135" s="18" t="s">
        <v>147</v>
      </c>
    </row>
    <row r="136" s="13" customFormat="1">
      <c r="A136" s="13"/>
      <c r="B136" s="223"/>
      <c r="C136" s="224"/>
      <c r="D136" s="225" t="s">
        <v>151</v>
      </c>
      <c r="E136" s="226" t="s">
        <v>19</v>
      </c>
      <c r="F136" s="227" t="s">
        <v>764</v>
      </c>
      <c r="G136" s="224"/>
      <c r="H136" s="226" t="s">
        <v>19</v>
      </c>
      <c r="I136" s="228"/>
      <c r="J136" s="224"/>
      <c r="K136" s="224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151</v>
      </c>
      <c r="AU136" s="233" t="s">
        <v>147</v>
      </c>
      <c r="AV136" s="13" t="s">
        <v>79</v>
      </c>
      <c r="AW136" s="13" t="s">
        <v>33</v>
      </c>
      <c r="AX136" s="13" t="s">
        <v>71</v>
      </c>
      <c r="AY136" s="233" t="s">
        <v>138</v>
      </c>
    </row>
    <row r="137" s="14" customFormat="1">
      <c r="A137" s="14"/>
      <c r="B137" s="234"/>
      <c r="C137" s="235"/>
      <c r="D137" s="225" t="s">
        <v>151</v>
      </c>
      <c r="E137" s="236" t="s">
        <v>19</v>
      </c>
      <c r="F137" s="237" t="s">
        <v>804</v>
      </c>
      <c r="G137" s="235"/>
      <c r="H137" s="238">
        <v>12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151</v>
      </c>
      <c r="AU137" s="244" t="s">
        <v>147</v>
      </c>
      <c r="AV137" s="14" t="s">
        <v>147</v>
      </c>
      <c r="AW137" s="14" t="s">
        <v>33</v>
      </c>
      <c r="AX137" s="14" t="s">
        <v>79</v>
      </c>
      <c r="AY137" s="244" t="s">
        <v>138</v>
      </c>
    </row>
    <row r="138" s="2" customFormat="1" ht="16.5" customHeight="1">
      <c r="A138" s="39"/>
      <c r="B138" s="40"/>
      <c r="C138" s="205" t="s">
        <v>241</v>
      </c>
      <c r="D138" s="205" t="s">
        <v>141</v>
      </c>
      <c r="E138" s="206" t="s">
        <v>805</v>
      </c>
      <c r="F138" s="207" t="s">
        <v>806</v>
      </c>
      <c r="G138" s="208" t="s">
        <v>226</v>
      </c>
      <c r="H138" s="209">
        <v>29</v>
      </c>
      <c r="I138" s="210"/>
      <c r="J138" s="211">
        <f>ROUND(I138*H138,2)</f>
        <v>0</v>
      </c>
      <c r="K138" s="207" t="s">
        <v>748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0.0030999999999999999</v>
      </c>
      <c r="T138" s="215">
        <f>S138*H138</f>
        <v>0.089899999999999994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251</v>
      </c>
      <c r="AT138" s="216" t="s">
        <v>141</v>
      </c>
      <c r="AU138" s="216" t="s">
        <v>147</v>
      </c>
      <c r="AY138" s="18" t="s">
        <v>138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147</v>
      </c>
      <c r="BK138" s="217">
        <f>ROUND(I138*H138,2)</f>
        <v>0</v>
      </c>
      <c r="BL138" s="18" t="s">
        <v>251</v>
      </c>
      <c r="BM138" s="216" t="s">
        <v>807</v>
      </c>
    </row>
    <row r="139" s="2" customFormat="1">
      <c r="A139" s="39"/>
      <c r="B139" s="40"/>
      <c r="C139" s="41"/>
      <c r="D139" s="218" t="s">
        <v>149</v>
      </c>
      <c r="E139" s="41"/>
      <c r="F139" s="219" t="s">
        <v>808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149</v>
      </c>
      <c r="AU139" s="18" t="s">
        <v>147</v>
      </c>
    </row>
    <row r="140" s="13" customFormat="1">
      <c r="A140" s="13"/>
      <c r="B140" s="223"/>
      <c r="C140" s="224"/>
      <c r="D140" s="225" t="s">
        <v>151</v>
      </c>
      <c r="E140" s="226" t="s">
        <v>19</v>
      </c>
      <c r="F140" s="227" t="s">
        <v>764</v>
      </c>
      <c r="G140" s="224"/>
      <c r="H140" s="226" t="s">
        <v>19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151</v>
      </c>
      <c r="AU140" s="233" t="s">
        <v>147</v>
      </c>
      <c r="AV140" s="13" t="s">
        <v>79</v>
      </c>
      <c r="AW140" s="13" t="s">
        <v>33</v>
      </c>
      <c r="AX140" s="13" t="s">
        <v>71</v>
      </c>
      <c r="AY140" s="233" t="s">
        <v>138</v>
      </c>
    </row>
    <row r="141" s="14" customFormat="1">
      <c r="A141" s="14"/>
      <c r="B141" s="234"/>
      <c r="C141" s="235"/>
      <c r="D141" s="225" t="s">
        <v>151</v>
      </c>
      <c r="E141" s="236" t="s">
        <v>19</v>
      </c>
      <c r="F141" s="237" t="s">
        <v>1051</v>
      </c>
      <c r="G141" s="235"/>
      <c r="H141" s="238">
        <v>29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151</v>
      </c>
      <c r="AU141" s="244" t="s">
        <v>147</v>
      </c>
      <c r="AV141" s="14" t="s">
        <v>147</v>
      </c>
      <c r="AW141" s="14" t="s">
        <v>33</v>
      </c>
      <c r="AX141" s="14" t="s">
        <v>71</v>
      </c>
      <c r="AY141" s="244" t="s">
        <v>138</v>
      </c>
    </row>
    <row r="142" s="15" customFormat="1">
      <c r="A142" s="15"/>
      <c r="B142" s="245"/>
      <c r="C142" s="246"/>
      <c r="D142" s="225" t="s">
        <v>151</v>
      </c>
      <c r="E142" s="247" t="s">
        <v>19</v>
      </c>
      <c r="F142" s="248" t="s">
        <v>156</v>
      </c>
      <c r="G142" s="246"/>
      <c r="H142" s="249">
        <v>29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5" t="s">
        <v>151</v>
      </c>
      <c r="AU142" s="255" t="s">
        <v>147</v>
      </c>
      <c r="AV142" s="15" t="s">
        <v>146</v>
      </c>
      <c r="AW142" s="15" t="s">
        <v>33</v>
      </c>
      <c r="AX142" s="15" t="s">
        <v>79</v>
      </c>
      <c r="AY142" s="255" t="s">
        <v>138</v>
      </c>
    </row>
    <row r="143" s="2" customFormat="1" ht="16.5" customHeight="1">
      <c r="A143" s="39"/>
      <c r="B143" s="40"/>
      <c r="C143" s="205" t="s">
        <v>8</v>
      </c>
      <c r="D143" s="205" t="s">
        <v>141</v>
      </c>
      <c r="E143" s="206" t="s">
        <v>810</v>
      </c>
      <c r="F143" s="207" t="s">
        <v>811</v>
      </c>
      <c r="G143" s="208" t="s">
        <v>302</v>
      </c>
      <c r="H143" s="209">
        <v>100</v>
      </c>
      <c r="I143" s="210"/>
      <c r="J143" s="211">
        <f>ROUND(I143*H143,2)</f>
        <v>0</v>
      </c>
      <c r="K143" s="207" t="s">
        <v>748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251</v>
      </c>
      <c r="AT143" s="216" t="s">
        <v>141</v>
      </c>
      <c r="AU143" s="216" t="s">
        <v>147</v>
      </c>
      <c r="AY143" s="18" t="s">
        <v>138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147</v>
      </c>
      <c r="BK143" s="217">
        <f>ROUND(I143*H143,2)</f>
        <v>0</v>
      </c>
      <c r="BL143" s="18" t="s">
        <v>251</v>
      </c>
      <c r="BM143" s="216" t="s">
        <v>812</v>
      </c>
    </row>
    <row r="144" s="2" customFormat="1">
      <c r="A144" s="39"/>
      <c r="B144" s="40"/>
      <c r="C144" s="41"/>
      <c r="D144" s="218" t="s">
        <v>149</v>
      </c>
      <c r="E144" s="41"/>
      <c r="F144" s="219" t="s">
        <v>813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149</v>
      </c>
      <c r="AU144" s="18" t="s">
        <v>147</v>
      </c>
    </row>
    <row r="145" s="13" customFormat="1">
      <c r="A145" s="13"/>
      <c r="B145" s="223"/>
      <c r="C145" s="224"/>
      <c r="D145" s="225" t="s">
        <v>151</v>
      </c>
      <c r="E145" s="226" t="s">
        <v>19</v>
      </c>
      <c r="F145" s="227" t="s">
        <v>764</v>
      </c>
      <c r="G145" s="224"/>
      <c r="H145" s="226" t="s">
        <v>19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151</v>
      </c>
      <c r="AU145" s="233" t="s">
        <v>147</v>
      </c>
      <c r="AV145" s="13" t="s">
        <v>79</v>
      </c>
      <c r="AW145" s="13" t="s">
        <v>33</v>
      </c>
      <c r="AX145" s="13" t="s">
        <v>71</v>
      </c>
      <c r="AY145" s="233" t="s">
        <v>138</v>
      </c>
    </row>
    <row r="146" s="14" customFormat="1">
      <c r="A146" s="14"/>
      <c r="B146" s="234"/>
      <c r="C146" s="235"/>
      <c r="D146" s="225" t="s">
        <v>151</v>
      </c>
      <c r="E146" s="236" t="s">
        <v>19</v>
      </c>
      <c r="F146" s="237" t="s">
        <v>738</v>
      </c>
      <c r="G146" s="235"/>
      <c r="H146" s="238">
        <v>100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151</v>
      </c>
      <c r="AU146" s="244" t="s">
        <v>147</v>
      </c>
      <c r="AV146" s="14" t="s">
        <v>147</v>
      </c>
      <c r="AW146" s="14" t="s">
        <v>33</v>
      </c>
      <c r="AX146" s="14" t="s">
        <v>79</v>
      </c>
      <c r="AY146" s="244" t="s">
        <v>138</v>
      </c>
    </row>
    <row r="147" s="2" customFormat="1" ht="16.5" customHeight="1">
      <c r="A147" s="39"/>
      <c r="B147" s="40"/>
      <c r="C147" s="205" t="s">
        <v>251</v>
      </c>
      <c r="D147" s="205" t="s">
        <v>141</v>
      </c>
      <c r="E147" s="206" t="s">
        <v>814</v>
      </c>
      <c r="F147" s="207" t="s">
        <v>815</v>
      </c>
      <c r="G147" s="208" t="s">
        <v>302</v>
      </c>
      <c r="H147" s="209">
        <v>20</v>
      </c>
      <c r="I147" s="210"/>
      <c r="J147" s="211">
        <f>ROUND(I147*H147,2)</f>
        <v>0</v>
      </c>
      <c r="K147" s="207" t="s">
        <v>408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251</v>
      </c>
      <c r="AT147" s="216" t="s">
        <v>141</v>
      </c>
      <c r="AU147" s="216" t="s">
        <v>147</v>
      </c>
      <c r="AY147" s="18" t="s">
        <v>138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147</v>
      </c>
      <c r="BK147" s="217">
        <f>ROUND(I147*H147,2)</f>
        <v>0</v>
      </c>
      <c r="BL147" s="18" t="s">
        <v>251</v>
      </c>
      <c r="BM147" s="216" t="s">
        <v>816</v>
      </c>
    </row>
    <row r="148" s="13" customFormat="1">
      <c r="A148" s="13"/>
      <c r="B148" s="223"/>
      <c r="C148" s="224"/>
      <c r="D148" s="225" t="s">
        <v>151</v>
      </c>
      <c r="E148" s="226" t="s">
        <v>19</v>
      </c>
      <c r="F148" s="227" t="s">
        <v>764</v>
      </c>
      <c r="G148" s="224"/>
      <c r="H148" s="226" t="s">
        <v>19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151</v>
      </c>
      <c r="AU148" s="233" t="s">
        <v>147</v>
      </c>
      <c r="AV148" s="13" t="s">
        <v>79</v>
      </c>
      <c r="AW148" s="13" t="s">
        <v>33</v>
      </c>
      <c r="AX148" s="13" t="s">
        <v>71</v>
      </c>
      <c r="AY148" s="233" t="s">
        <v>138</v>
      </c>
    </row>
    <row r="149" s="14" customFormat="1">
      <c r="A149" s="14"/>
      <c r="B149" s="234"/>
      <c r="C149" s="235"/>
      <c r="D149" s="225" t="s">
        <v>151</v>
      </c>
      <c r="E149" s="236" t="s">
        <v>19</v>
      </c>
      <c r="F149" s="237" t="s">
        <v>96</v>
      </c>
      <c r="G149" s="235"/>
      <c r="H149" s="238">
        <v>20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151</v>
      </c>
      <c r="AU149" s="244" t="s">
        <v>147</v>
      </c>
      <c r="AV149" s="14" t="s">
        <v>147</v>
      </c>
      <c r="AW149" s="14" t="s">
        <v>33</v>
      </c>
      <c r="AX149" s="14" t="s">
        <v>79</v>
      </c>
      <c r="AY149" s="244" t="s">
        <v>138</v>
      </c>
    </row>
    <row r="150" s="2" customFormat="1" ht="24.15" customHeight="1">
      <c r="A150" s="39"/>
      <c r="B150" s="40"/>
      <c r="C150" s="205" t="s">
        <v>257</v>
      </c>
      <c r="D150" s="205" t="s">
        <v>141</v>
      </c>
      <c r="E150" s="206" t="s">
        <v>817</v>
      </c>
      <c r="F150" s="207" t="s">
        <v>818</v>
      </c>
      <c r="G150" s="208" t="s">
        <v>330</v>
      </c>
      <c r="H150" s="209">
        <v>0.185</v>
      </c>
      <c r="I150" s="210"/>
      <c r="J150" s="211">
        <f>ROUND(I150*H150,2)</f>
        <v>0</v>
      </c>
      <c r="K150" s="207" t="s">
        <v>748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251</v>
      </c>
      <c r="AT150" s="216" t="s">
        <v>141</v>
      </c>
      <c r="AU150" s="216" t="s">
        <v>147</v>
      </c>
      <c r="AY150" s="18" t="s">
        <v>138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147</v>
      </c>
      <c r="BK150" s="217">
        <f>ROUND(I150*H150,2)</f>
        <v>0</v>
      </c>
      <c r="BL150" s="18" t="s">
        <v>251</v>
      </c>
      <c r="BM150" s="216" t="s">
        <v>819</v>
      </c>
    </row>
    <row r="151" s="2" customFormat="1">
      <c r="A151" s="39"/>
      <c r="B151" s="40"/>
      <c r="C151" s="41"/>
      <c r="D151" s="218" t="s">
        <v>149</v>
      </c>
      <c r="E151" s="41"/>
      <c r="F151" s="219" t="s">
        <v>820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149</v>
      </c>
      <c r="AU151" s="18" t="s">
        <v>147</v>
      </c>
    </row>
    <row r="152" s="2" customFormat="1" ht="24.15" customHeight="1">
      <c r="A152" s="39"/>
      <c r="B152" s="40"/>
      <c r="C152" s="205" t="s">
        <v>263</v>
      </c>
      <c r="D152" s="205" t="s">
        <v>141</v>
      </c>
      <c r="E152" s="206" t="s">
        <v>821</v>
      </c>
      <c r="F152" s="207" t="s">
        <v>822</v>
      </c>
      <c r="G152" s="208" t="s">
        <v>330</v>
      </c>
      <c r="H152" s="209">
        <v>0.185</v>
      </c>
      <c r="I152" s="210"/>
      <c r="J152" s="211">
        <f>ROUND(I152*H152,2)</f>
        <v>0</v>
      </c>
      <c r="K152" s="207" t="s">
        <v>748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251</v>
      </c>
      <c r="AT152" s="216" t="s">
        <v>141</v>
      </c>
      <c r="AU152" s="216" t="s">
        <v>147</v>
      </c>
      <c r="AY152" s="18" t="s">
        <v>138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147</v>
      </c>
      <c r="BK152" s="217">
        <f>ROUND(I152*H152,2)</f>
        <v>0</v>
      </c>
      <c r="BL152" s="18" t="s">
        <v>251</v>
      </c>
      <c r="BM152" s="216" t="s">
        <v>823</v>
      </c>
    </row>
    <row r="153" s="2" customFormat="1">
      <c r="A153" s="39"/>
      <c r="B153" s="40"/>
      <c r="C153" s="41"/>
      <c r="D153" s="218" t="s">
        <v>149</v>
      </c>
      <c r="E153" s="41"/>
      <c r="F153" s="219" t="s">
        <v>824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149</v>
      </c>
      <c r="AU153" s="18" t="s">
        <v>147</v>
      </c>
    </row>
    <row r="154" s="2" customFormat="1" ht="24.15" customHeight="1">
      <c r="A154" s="39"/>
      <c r="B154" s="40"/>
      <c r="C154" s="205" t="s">
        <v>270</v>
      </c>
      <c r="D154" s="205" t="s">
        <v>141</v>
      </c>
      <c r="E154" s="206" t="s">
        <v>825</v>
      </c>
      <c r="F154" s="207" t="s">
        <v>826</v>
      </c>
      <c r="G154" s="208" t="s">
        <v>330</v>
      </c>
      <c r="H154" s="209">
        <v>0.185</v>
      </c>
      <c r="I154" s="210"/>
      <c r="J154" s="211">
        <f>ROUND(I154*H154,2)</f>
        <v>0</v>
      </c>
      <c r="K154" s="207" t="s">
        <v>748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251</v>
      </c>
      <c r="AT154" s="216" t="s">
        <v>141</v>
      </c>
      <c r="AU154" s="216" t="s">
        <v>147</v>
      </c>
      <c r="AY154" s="18" t="s">
        <v>138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147</v>
      </c>
      <c r="BK154" s="217">
        <f>ROUND(I154*H154,2)</f>
        <v>0</v>
      </c>
      <c r="BL154" s="18" t="s">
        <v>251</v>
      </c>
      <c r="BM154" s="216" t="s">
        <v>827</v>
      </c>
    </row>
    <row r="155" s="2" customFormat="1">
      <c r="A155" s="39"/>
      <c r="B155" s="40"/>
      <c r="C155" s="41"/>
      <c r="D155" s="218" t="s">
        <v>149</v>
      </c>
      <c r="E155" s="41"/>
      <c r="F155" s="219" t="s">
        <v>828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149</v>
      </c>
      <c r="AU155" s="18" t="s">
        <v>147</v>
      </c>
    </row>
    <row r="156" s="2" customFormat="1" ht="33" customHeight="1">
      <c r="A156" s="39"/>
      <c r="B156" s="40"/>
      <c r="C156" s="205" t="s">
        <v>96</v>
      </c>
      <c r="D156" s="205" t="s">
        <v>141</v>
      </c>
      <c r="E156" s="206" t="s">
        <v>829</v>
      </c>
      <c r="F156" s="207" t="s">
        <v>830</v>
      </c>
      <c r="G156" s="208" t="s">
        <v>330</v>
      </c>
      <c r="H156" s="209">
        <v>3.7000000000000002</v>
      </c>
      <c r="I156" s="210"/>
      <c r="J156" s="211">
        <f>ROUND(I156*H156,2)</f>
        <v>0</v>
      </c>
      <c r="K156" s="207" t="s">
        <v>748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251</v>
      </c>
      <c r="AT156" s="216" t="s">
        <v>141</v>
      </c>
      <c r="AU156" s="216" t="s">
        <v>147</v>
      </c>
      <c r="AY156" s="18" t="s">
        <v>138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147</v>
      </c>
      <c r="BK156" s="217">
        <f>ROUND(I156*H156,2)</f>
        <v>0</v>
      </c>
      <c r="BL156" s="18" t="s">
        <v>251</v>
      </c>
      <c r="BM156" s="216" t="s">
        <v>831</v>
      </c>
    </row>
    <row r="157" s="2" customFormat="1">
      <c r="A157" s="39"/>
      <c r="B157" s="40"/>
      <c r="C157" s="41"/>
      <c r="D157" s="218" t="s">
        <v>149</v>
      </c>
      <c r="E157" s="41"/>
      <c r="F157" s="219" t="s">
        <v>832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149</v>
      </c>
      <c r="AU157" s="18" t="s">
        <v>147</v>
      </c>
    </row>
    <row r="158" s="14" customFormat="1">
      <c r="A158" s="14"/>
      <c r="B158" s="234"/>
      <c r="C158" s="235"/>
      <c r="D158" s="225" t="s">
        <v>151</v>
      </c>
      <c r="E158" s="235"/>
      <c r="F158" s="237" t="s">
        <v>833</v>
      </c>
      <c r="G158" s="235"/>
      <c r="H158" s="238">
        <v>3.7000000000000002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151</v>
      </c>
      <c r="AU158" s="244" t="s">
        <v>147</v>
      </c>
      <c r="AV158" s="14" t="s">
        <v>147</v>
      </c>
      <c r="AW158" s="14" t="s">
        <v>4</v>
      </c>
      <c r="AX158" s="14" t="s">
        <v>79</v>
      </c>
      <c r="AY158" s="244" t="s">
        <v>138</v>
      </c>
    </row>
    <row r="159" s="12" customFormat="1" ht="22.8" customHeight="1">
      <c r="A159" s="12"/>
      <c r="B159" s="189"/>
      <c r="C159" s="190"/>
      <c r="D159" s="191" t="s">
        <v>70</v>
      </c>
      <c r="E159" s="203" t="s">
        <v>834</v>
      </c>
      <c r="F159" s="203" t="s">
        <v>835</v>
      </c>
      <c r="G159" s="190"/>
      <c r="H159" s="190"/>
      <c r="I159" s="193"/>
      <c r="J159" s="204">
        <f>BK159</f>
        <v>0</v>
      </c>
      <c r="K159" s="190"/>
      <c r="L159" s="195"/>
      <c r="M159" s="196"/>
      <c r="N159" s="197"/>
      <c r="O159" s="197"/>
      <c r="P159" s="198">
        <f>SUM(P160:P222)</f>
        <v>0</v>
      </c>
      <c r="Q159" s="197"/>
      <c r="R159" s="198">
        <f>SUM(R160:R222)</f>
        <v>0.21949499999999997</v>
      </c>
      <c r="S159" s="197"/>
      <c r="T159" s="199">
        <f>SUM(T160:T222)</f>
        <v>0.1065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0" t="s">
        <v>147</v>
      </c>
      <c r="AT159" s="201" t="s">
        <v>70</v>
      </c>
      <c r="AU159" s="201" t="s">
        <v>79</v>
      </c>
      <c r="AY159" s="200" t="s">
        <v>138</v>
      </c>
      <c r="BK159" s="202">
        <f>SUM(BK160:BK222)</f>
        <v>0</v>
      </c>
    </row>
    <row r="160" s="2" customFormat="1" ht="16.5" customHeight="1">
      <c r="A160" s="39"/>
      <c r="B160" s="40"/>
      <c r="C160" s="205" t="s">
        <v>7</v>
      </c>
      <c r="D160" s="205" t="s">
        <v>141</v>
      </c>
      <c r="E160" s="206" t="s">
        <v>836</v>
      </c>
      <c r="F160" s="207" t="s">
        <v>837</v>
      </c>
      <c r="G160" s="208" t="s">
        <v>302</v>
      </c>
      <c r="H160" s="209">
        <v>50</v>
      </c>
      <c r="I160" s="210"/>
      <c r="J160" s="211">
        <f>ROUND(I160*H160,2)</f>
        <v>0</v>
      </c>
      <c r="K160" s="207" t="s">
        <v>748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0.0021299999999999999</v>
      </c>
      <c r="T160" s="215">
        <f>S160*H160</f>
        <v>0.1065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251</v>
      </c>
      <c r="AT160" s="216" t="s">
        <v>141</v>
      </c>
      <c r="AU160" s="216" t="s">
        <v>147</v>
      </c>
      <c r="AY160" s="18" t="s">
        <v>138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147</v>
      </c>
      <c r="BK160" s="217">
        <f>ROUND(I160*H160,2)</f>
        <v>0</v>
      </c>
      <c r="BL160" s="18" t="s">
        <v>251</v>
      </c>
      <c r="BM160" s="216" t="s">
        <v>838</v>
      </c>
    </row>
    <row r="161" s="2" customFormat="1">
      <c r="A161" s="39"/>
      <c r="B161" s="40"/>
      <c r="C161" s="41"/>
      <c r="D161" s="218" t="s">
        <v>149</v>
      </c>
      <c r="E161" s="41"/>
      <c r="F161" s="219" t="s">
        <v>839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149</v>
      </c>
      <c r="AU161" s="18" t="s">
        <v>147</v>
      </c>
    </row>
    <row r="162" s="13" customFormat="1">
      <c r="A162" s="13"/>
      <c r="B162" s="223"/>
      <c r="C162" s="224"/>
      <c r="D162" s="225" t="s">
        <v>151</v>
      </c>
      <c r="E162" s="226" t="s">
        <v>19</v>
      </c>
      <c r="F162" s="227" t="s">
        <v>840</v>
      </c>
      <c r="G162" s="224"/>
      <c r="H162" s="226" t="s">
        <v>19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151</v>
      </c>
      <c r="AU162" s="233" t="s">
        <v>147</v>
      </c>
      <c r="AV162" s="13" t="s">
        <v>79</v>
      </c>
      <c r="AW162" s="13" t="s">
        <v>33</v>
      </c>
      <c r="AX162" s="13" t="s">
        <v>71</v>
      </c>
      <c r="AY162" s="233" t="s">
        <v>138</v>
      </c>
    </row>
    <row r="163" s="14" customFormat="1">
      <c r="A163" s="14"/>
      <c r="B163" s="234"/>
      <c r="C163" s="235"/>
      <c r="D163" s="225" t="s">
        <v>151</v>
      </c>
      <c r="E163" s="236" t="s">
        <v>19</v>
      </c>
      <c r="F163" s="237" t="s">
        <v>453</v>
      </c>
      <c r="G163" s="235"/>
      <c r="H163" s="238">
        <v>50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4" t="s">
        <v>151</v>
      </c>
      <c r="AU163" s="244" t="s">
        <v>147</v>
      </c>
      <c r="AV163" s="14" t="s">
        <v>147</v>
      </c>
      <c r="AW163" s="14" t="s">
        <v>33</v>
      </c>
      <c r="AX163" s="14" t="s">
        <v>79</v>
      </c>
      <c r="AY163" s="244" t="s">
        <v>138</v>
      </c>
    </row>
    <row r="164" s="2" customFormat="1" ht="16.5" customHeight="1">
      <c r="A164" s="39"/>
      <c r="B164" s="40"/>
      <c r="C164" s="205" t="s">
        <v>285</v>
      </c>
      <c r="D164" s="205" t="s">
        <v>141</v>
      </c>
      <c r="E164" s="206" t="s">
        <v>841</v>
      </c>
      <c r="F164" s="207" t="s">
        <v>842</v>
      </c>
      <c r="G164" s="208" t="s">
        <v>302</v>
      </c>
      <c r="H164" s="209">
        <v>80</v>
      </c>
      <c r="I164" s="210"/>
      <c r="J164" s="211">
        <f>ROUND(I164*H164,2)</f>
        <v>0</v>
      </c>
      <c r="K164" s="207" t="s">
        <v>748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0.00034000000000000002</v>
      </c>
      <c r="R164" s="214">
        <f>Q164*H164</f>
        <v>0.027200000000000002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251</v>
      </c>
      <c r="AT164" s="216" t="s">
        <v>141</v>
      </c>
      <c r="AU164" s="216" t="s">
        <v>147</v>
      </c>
      <c r="AY164" s="18" t="s">
        <v>138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147</v>
      </c>
      <c r="BK164" s="217">
        <f>ROUND(I164*H164,2)</f>
        <v>0</v>
      </c>
      <c r="BL164" s="18" t="s">
        <v>251</v>
      </c>
      <c r="BM164" s="216" t="s">
        <v>843</v>
      </c>
    </row>
    <row r="165" s="2" customFormat="1">
      <c r="A165" s="39"/>
      <c r="B165" s="40"/>
      <c r="C165" s="41"/>
      <c r="D165" s="218" t="s">
        <v>149</v>
      </c>
      <c r="E165" s="41"/>
      <c r="F165" s="219" t="s">
        <v>844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149</v>
      </c>
      <c r="AU165" s="18" t="s">
        <v>147</v>
      </c>
    </row>
    <row r="166" s="13" customFormat="1">
      <c r="A166" s="13"/>
      <c r="B166" s="223"/>
      <c r="C166" s="224"/>
      <c r="D166" s="225" t="s">
        <v>151</v>
      </c>
      <c r="E166" s="226" t="s">
        <v>19</v>
      </c>
      <c r="F166" s="227" t="s">
        <v>845</v>
      </c>
      <c r="G166" s="224"/>
      <c r="H166" s="226" t="s">
        <v>19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151</v>
      </c>
      <c r="AU166" s="233" t="s">
        <v>147</v>
      </c>
      <c r="AV166" s="13" t="s">
        <v>79</v>
      </c>
      <c r="AW166" s="13" t="s">
        <v>33</v>
      </c>
      <c r="AX166" s="13" t="s">
        <v>71</v>
      </c>
      <c r="AY166" s="233" t="s">
        <v>138</v>
      </c>
    </row>
    <row r="167" s="14" customFormat="1">
      <c r="A167" s="14"/>
      <c r="B167" s="234"/>
      <c r="C167" s="235"/>
      <c r="D167" s="225" t="s">
        <v>151</v>
      </c>
      <c r="E167" s="236" t="s">
        <v>19</v>
      </c>
      <c r="F167" s="237" t="s">
        <v>846</v>
      </c>
      <c r="G167" s="235"/>
      <c r="H167" s="238">
        <v>80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4" t="s">
        <v>151</v>
      </c>
      <c r="AU167" s="244" t="s">
        <v>147</v>
      </c>
      <c r="AV167" s="14" t="s">
        <v>147</v>
      </c>
      <c r="AW167" s="14" t="s">
        <v>33</v>
      </c>
      <c r="AX167" s="14" t="s">
        <v>79</v>
      </c>
      <c r="AY167" s="244" t="s">
        <v>138</v>
      </c>
    </row>
    <row r="168" s="2" customFormat="1" ht="16.5" customHeight="1">
      <c r="A168" s="39"/>
      <c r="B168" s="40"/>
      <c r="C168" s="256" t="s">
        <v>292</v>
      </c>
      <c r="D168" s="256" t="s">
        <v>258</v>
      </c>
      <c r="E168" s="257" t="s">
        <v>847</v>
      </c>
      <c r="F168" s="258" t="s">
        <v>848</v>
      </c>
      <c r="G168" s="259" t="s">
        <v>302</v>
      </c>
      <c r="H168" s="260">
        <v>80</v>
      </c>
      <c r="I168" s="261"/>
      <c r="J168" s="262">
        <f>ROUND(I168*H168,2)</f>
        <v>0</v>
      </c>
      <c r="K168" s="258" t="s">
        <v>748</v>
      </c>
      <c r="L168" s="263"/>
      <c r="M168" s="264" t="s">
        <v>19</v>
      </c>
      <c r="N168" s="265" t="s">
        <v>43</v>
      </c>
      <c r="O168" s="85"/>
      <c r="P168" s="214">
        <f>O168*H168</f>
        <v>0</v>
      </c>
      <c r="Q168" s="214">
        <v>0.00036000000000000002</v>
      </c>
      <c r="R168" s="214">
        <f>Q168*H168</f>
        <v>0.028800000000000003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351</v>
      </c>
      <c r="AT168" s="216" t="s">
        <v>258</v>
      </c>
      <c r="AU168" s="216" t="s">
        <v>147</v>
      </c>
      <c r="AY168" s="18" t="s">
        <v>138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147</v>
      </c>
      <c r="BK168" s="217">
        <f>ROUND(I168*H168,2)</f>
        <v>0</v>
      </c>
      <c r="BL168" s="18" t="s">
        <v>251</v>
      </c>
      <c r="BM168" s="216" t="s">
        <v>849</v>
      </c>
    </row>
    <row r="169" s="2" customFormat="1" ht="16.5" customHeight="1">
      <c r="A169" s="39"/>
      <c r="B169" s="40"/>
      <c r="C169" s="205" t="s">
        <v>299</v>
      </c>
      <c r="D169" s="205" t="s">
        <v>141</v>
      </c>
      <c r="E169" s="206" t="s">
        <v>850</v>
      </c>
      <c r="F169" s="207" t="s">
        <v>851</v>
      </c>
      <c r="G169" s="208" t="s">
        <v>302</v>
      </c>
      <c r="H169" s="209">
        <v>105</v>
      </c>
      <c r="I169" s="210"/>
      <c r="J169" s="211">
        <f>ROUND(I169*H169,2)</f>
        <v>0</v>
      </c>
      <c r="K169" s="207" t="s">
        <v>748</v>
      </c>
      <c r="L169" s="45"/>
      <c r="M169" s="212" t="s">
        <v>19</v>
      </c>
      <c r="N169" s="213" t="s">
        <v>43</v>
      </c>
      <c r="O169" s="85"/>
      <c r="P169" s="214">
        <f>O169*H169</f>
        <v>0</v>
      </c>
      <c r="Q169" s="214">
        <v>0.00042999999999999999</v>
      </c>
      <c r="R169" s="214">
        <f>Q169*H169</f>
        <v>0.045149999999999996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251</v>
      </c>
      <c r="AT169" s="216" t="s">
        <v>141</v>
      </c>
      <c r="AU169" s="216" t="s">
        <v>147</v>
      </c>
      <c r="AY169" s="18" t="s">
        <v>138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147</v>
      </c>
      <c r="BK169" s="217">
        <f>ROUND(I169*H169,2)</f>
        <v>0</v>
      </c>
      <c r="BL169" s="18" t="s">
        <v>251</v>
      </c>
      <c r="BM169" s="216" t="s">
        <v>852</v>
      </c>
    </row>
    <row r="170" s="2" customFormat="1">
      <c r="A170" s="39"/>
      <c r="B170" s="40"/>
      <c r="C170" s="41"/>
      <c r="D170" s="218" t="s">
        <v>149</v>
      </c>
      <c r="E170" s="41"/>
      <c r="F170" s="219" t="s">
        <v>853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149</v>
      </c>
      <c r="AU170" s="18" t="s">
        <v>147</v>
      </c>
    </row>
    <row r="171" s="13" customFormat="1">
      <c r="A171" s="13"/>
      <c r="B171" s="223"/>
      <c r="C171" s="224"/>
      <c r="D171" s="225" t="s">
        <v>151</v>
      </c>
      <c r="E171" s="226" t="s">
        <v>19</v>
      </c>
      <c r="F171" s="227" t="s">
        <v>845</v>
      </c>
      <c r="G171" s="224"/>
      <c r="H171" s="226" t="s">
        <v>19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151</v>
      </c>
      <c r="AU171" s="233" t="s">
        <v>147</v>
      </c>
      <c r="AV171" s="13" t="s">
        <v>79</v>
      </c>
      <c r="AW171" s="13" t="s">
        <v>33</v>
      </c>
      <c r="AX171" s="13" t="s">
        <v>71</v>
      </c>
      <c r="AY171" s="233" t="s">
        <v>138</v>
      </c>
    </row>
    <row r="172" s="14" customFormat="1">
      <c r="A172" s="14"/>
      <c r="B172" s="234"/>
      <c r="C172" s="235"/>
      <c r="D172" s="225" t="s">
        <v>151</v>
      </c>
      <c r="E172" s="236" t="s">
        <v>19</v>
      </c>
      <c r="F172" s="237" t="s">
        <v>854</v>
      </c>
      <c r="G172" s="235"/>
      <c r="H172" s="238">
        <v>105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151</v>
      </c>
      <c r="AU172" s="244" t="s">
        <v>147</v>
      </c>
      <c r="AV172" s="14" t="s">
        <v>147</v>
      </c>
      <c r="AW172" s="14" t="s">
        <v>33</v>
      </c>
      <c r="AX172" s="14" t="s">
        <v>79</v>
      </c>
      <c r="AY172" s="244" t="s">
        <v>138</v>
      </c>
    </row>
    <row r="173" s="2" customFormat="1" ht="16.5" customHeight="1">
      <c r="A173" s="39"/>
      <c r="B173" s="40"/>
      <c r="C173" s="256" t="s">
        <v>307</v>
      </c>
      <c r="D173" s="256" t="s">
        <v>258</v>
      </c>
      <c r="E173" s="257" t="s">
        <v>855</v>
      </c>
      <c r="F173" s="258" t="s">
        <v>856</v>
      </c>
      <c r="G173" s="259" t="s">
        <v>302</v>
      </c>
      <c r="H173" s="260">
        <v>105</v>
      </c>
      <c r="I173" s="261"/>
      <c r="J173" s="262">
        <f>ROUND(I173*H173,2)</f>
        <v>0</v>
      </c>
      <c r="K173" s="258" t="s">
        <v>748</v>
      </c>
      <c r="L173" s="263"/>
      <c r="M173" s="264" t="s">
        <v>19</v>
      </c>
      <c r="N173" s="265" t="s">
        <v>43</v>
      </c>
      <c r="O173" s="85"/>
      <c r="P173" s="214">
        <f>O173*H173</f>
        <v>0</v>
      </c>
      <c r="Q173" s="214">
        <v>0.00055999999999999995</v>
      </c>
      <c r="R173" s="214">
        <f>Q173*H173</f>
        <v>0.058799999999999998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351</v>
      </c>
      <c r="AT173" s="216" t="s">
        <v>258</v>
      </c>
      <c r="AU173" s="216" t="s">
        <v>147</v>
      </c>
      <c r="AY173" s="18" t="s">
        <v>138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147</v>
      </c>
      <c r="BK173" s="217">
        <f>ROUND(I173*H173,2)</f>
        <v>0</v>
      </c>
      <c r="BL173" s="18" t="s">
        <v>251</v>
      </c>
      <c r="BM173" s="216" t="s">
        <v>857</v>
      </c>
    </row>
    <row r="174" s="2" customFormat="1" ht="24.15" customHeight="1">
      <c r="A174" s="39"/>
      <c r="B174" s="40"/>
      <c r="C174" s="205" t="s">
        <v>313</v>
      </c>
      <c r="D174" s="205" t="s">
        <v>141</v>
      </c>
      <c r="E174" s="206" t="s">
        <v>858</v>
      </c>
      <c r="F174" s="207" t="s">
        <v>859</v>
      </c>
      <c r="G174" s="208" t="s">
        <v>860</v>
      </c>
      <c r="H174" s="209">
        <v>10</v>
      </c>
      <c r="I174" s="210"/>
      <c r="J174" s="211">
        <f>ROUND(I174*H174,2)</f>
        <v>0</v>
      </c>
      <c r="K174" s="207" t="s">
        <v>748</v>
      </c>
      <c r="L174" s="45"/>
      <c r="M174" s="212" t="s">
        <v>19</v>
      </c>
      <c r="N174" s="213" t="s">
        <v>43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251</v>
      </c>
      <c r="AT174" s="216" t="s">
        <v>141</v>
      </c>
      <c r="AU174" s="216" t="s">
        <v>147</v>
      </c>
      <c r="AY174" s="18" t="s">
        <v>138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147</v>
      </c>
      <c r="BK174" s="217">
        <f>ROUND(I174*H174,2)</f>
        <v>0</v>
      </c>
      <c r="BL174" s="18" t="s">
        <v>251</v>
      </c>
      <c r="BM174" s="216" t="s">
        <v>861</v>
      </c>
    </row>
    <row r="175" s="2" customFormat="1">
      <c r="A175" s="39"/>
      <c r="B175" s="40"/>
      <c r="C175" s="41"/>
      <c r="D175" s="218" t="s">
        <v>149</v>
      </c>
      <c r="E175" s="41"/>
      <c r="F175" s="219" t="s">
        <v>862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149</v>
      </c>
      <c r="AU175" s="18" t="s">
        <v>147</v>
      </c>
    </row>
    <row r="176" s="13" customFormat="1">
      <c r="A176" s="13"/>
      <c r="B176" s="223"/>
      <c r="C176" s="224"/>
      <c r="D176" s="225" t="s">
        <v>151</v>
      </c>
      <c r="E176" s="226" t="s">
        <v>19</v>
      </c>
      <c r="F176" s="227" t="s">
        <v>845</v>
      </c>
      <c r="G176" s="224"/>
      <c r="H176" s="226" t="s">
        <v>19</v>
      </c>
      <c r="I176" s="228"/>
      <c r="J176" s="224"/>
      <c r="K176" s="224"/>
      <c r="L176" s="229"/>
      <c r="M176" s="230"/>
      <c r="N176" s="231"/>
      <c r="O176" s="231"/>
      <c r="P176" s="231"/>
      <c r="Q176" s="231"/>
      <c r="R176" s="231"/>
      <c r="S176" s="231"/>
      <c r="T176" s="23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151</v>
      </c>
      <c r="AU176" s="233" t="s">
        <v>147</v>
      </c>
      <c r="AV176" s="13" t="s">
        <v>79</v>
      </c>
      <c r="AW176" s="13" t="s">
        <v>33</v>
      </c>
      <c r="AX176" s="13" t="s">
        <v>71</v>
      </c>
      <c r="AY176" s="233" t="s">
        <v>138</v>
      </c>
    </row>
    <row r="177" s="14" customFormat="1">
      <c r="A177" s="14"/>
      <c r="B177" s="234"/>
      <c r="C177" s="235"/>
      <c r="D177" s="225" t="s">
        <v>151</v>
      </c>
      <c r="E177" s="236" t="s">
        <v>19</v>
      </c>
      <c r="F177" s="237" t="s">
        <v>208</v>
      </c>
      <c r="G177" s="235"/>
      <c r="H177" s="238">
        <v>10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4" t="s">
        <v>151</v>
      </c>
      <c r="AU177" s="244" t="s">
        <v>147</v>
      </c>
      <c r="AV177" s="14" t="s">
        <v>147</v>
      </c>
      <c r="AW177" s="14" t="s">
        <v>33</v>
      </c>
      <c r="AX177" s="14" t="s">
        <v>79</v>
      </c>
      <c r="AY177" s="244" t="s">
        <v>138</v>
      </c>
    </row>
    <row r="178" s="2" customFormat="1" ht="24.15" customHeight="1">
      <c r="A178" s="39"/>
      <c r="B178" s="40"/>
      <c r="C178" s="205" t="s">
        <v>319</v>
      </c>
      <c r="D178" s="205" t="s">
        <v>141</v>
      </c>
      <c r="E178" s="206" t="s">
        <v>863</v>
      </c>
      <c r="F178" s="207" t="s">
        <v>864</v>
      </c>
      <c r="G178" s="208" t="s">
        <v>302</v>
      </c>
      <c r="H178" s="209">
        <v>40</v>
      </c>
      <c r="I178" s="210"/>
      <c r="J178" s="211">
        <f>ROUND(I178*H178,2)</f>
        <v>0</v>
      </c>
      <c r="K178" s="207" t="s">
        <v>748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5.0000000000000002E-05</v>
      </c>
      <c r="R178" s="214">
        <f>Q178*H178</f>
        <v>0.002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251</v>
      </c>
      <c r="AT178" s="216" t="s">
        <v>141</v>
      </c>
      <c r="AU178" s="216" t="s">
        <v>147</v>
      </c>
      <c r="AY178" s="18" t="s">
        <v>138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147</v>
      </c>
      <c r="BK178" s="217">
        <f>ROUND(I178*H178,2)</f>
        <v>0</v>
      </c>
      <c r="BL178" s="18" t="s">
        <v>251</v>
      </c>
      <c r="BM178" s="216" t="s">
        <v>865</v>
      </c>
    </row>
    <row r="179" s="2" customFormat="1">
      <c r="A179" s="39"/>
      <c r="B179" s="40"/>
      <c r="C179" s="41"/>
      <c r="D179" s="218" t="s">
        <v>149</v>
      </c>
      <c r="E179" s="41"/>
      <c r="F179" s="219" t="s">
        <v>866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149</v>
      </c>
      <c r="AU179" s="18" t="s">
        <v>147</v>
      </c>
    </row>
    <row r="180" s="13" customFormat="1">
      <c r="A180" s="13"/>
      <c r="B180" s="223"/>
      <c r="C180" s="224"/>
      <c r="D180" s="225" t="s">
        <v>151</v>
      </c>
      <c r="E180" s="226" t="s">
        <v>19</v>
      </c>
      <c r="F180" s="227" t="s">
        <v>845</v>
      </c>
      <c r="G180" s="224"/>
      <c r="H180" s="226" t="s">
        <v>19</v>
      </c>
      <c r="I180" s="228"/>
      <c r="J180" s="224"/>
      <c r="K180" s="224"/>
      <c r="L180" s="229"/>
      <c r="M180" s="230"/>
      <c r="N180" s="231"/>
      <c r="O180" s="231"/>
      <c r="P180" s="231"/>
      <c r="Q180" s="231"/>
      <c r="R180" s="231"/>
      <c r="S180" s="231"/>
      <c r="T180" s="23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151</v>
      </c>
      <c r="AU180" s="233" t="s">
        <v>147</v>
      </c>
      <c r="AV180" s="13" t="s">
        <v>79</v>
      </c>
      <c r="AW180" s="13" t="s">
        <v>33</v>
      </c>
      <c r="AX180" s="13" t="s">
        <v>71</v>
      </c>
      <c r="AY180" s="233" t="s">
        <v>138</v>
      </c>
    </row>
    <row r="181" s="14" customFormat="1">
      <c r="A181" s="14"/>
      <c r="B181" s="234"/>
      <c r="C181" s="235"/>
      <c r="D181" s="225" t="s">
        <v>151</v>
      </c>
      <c r="E181" s="236" t="s">
        <v>19</v>
      </c>
      <c r="F181" s="237" t="s">
        <v>867</v>
      </c>
      <c r="G181" s="235"/>
      <c r="H181" s="238">
        <v>40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151</v>
      </c>
      <c r="AU181" s="244" t="s">
        <v>147</v>
      </c>
      <c r="AV181" s="14" t="s">
        <v>147</v>
      </c>
      <c r="AW181" s="14" t="s">
        <v>33</v>
      </c>
      <c r="AX181" s="14" t="s">
        <v>79</v>
      </c>
      <c r="AY181" s="244" t="s">
        <v>138</v>
      </c>
    </row>
    <row r="182" s="2" customFormat="1" ht="33" customHeight="1">
      <c r="A182" s="39"/>
      <c r="B182" s="40"/>
      <c r="C182" s="205" t="s">
        <v>327</v>
      </c>
      <c r="D182" s="205" t="s">
        <v>141</v>
      </c>
      <c r="E182" s="206" t="s">
        <v>868</v>
      </c>
      <c r="F182" s="207" t="s">
        <v>869</v>
      </c>
      <c r="G182" s="208" t="s">
        <v>302</v>
      </c>
      <c r="H182" s="209">
        <v>52.5</v>
      </c>
      <c r="I182" s="210"/>
      <c r="J182" s="211">
        <f>ROUND(I182*H182,2)</f>
        <v>0</v>
      </c>
      <c r="K182" s="207" t="s">
        <v>748</v>
      </c>
      <c r="L182" s="45"/>
      <c r="M182" s="212" t="s">
        <v>19</v>
      </c>
      <c r="N182" s="213" t="s">
        <v>43</v>
      </c>
      <c r="O182" s="85"/>
      <c r="P182" s="214">
        <f>O182*H182</f>
        <v>0</v>
      </c>
      <c r="Q182" s="214">
        <v>6.9999999999999994E-05</v>
      </c>
      <c r="R182" s="214">
        <f>Q182*H182</f>
        <v>0.0036749999999999999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251</v>
      </c>
      <c r="AT182" s="216" t="s">
        <v>141</v>
      </c>
      <c r="AU182" s="216" t="s">
        <v>147</v>
      </c>
      <c r="AY182" s="18" t="s">
        <v>138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147</v>
      </c>
      <c r="BK182" s="217">
        <f>ROUND(I182*H182,2)</f>
        <v>0</v>
      </c>
      <c r="BL182" s="18" t="s">
        <v>251</v>
      </c>
      <c r="BM182" s="216" t="s">
        <v>870</v>
      </c>
    </row>
    <row r="183" s="2" customFormat="1">
      <c r="A183" s="39"/>
      <c r="B183" s="40"/>
      <c r="C183" s="41"/>
      <c r="D183" s="218" t="s">
        <v>149</v>
      </c>
      <c r="E183" s="41"/>
      <c r="F183" s="219" t="s">
        <v>871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149</v>
      </c>
      <c r="AU183" s="18" t="s">
        <v>147</v>
      </c>
    </row>
    <row r="184" s="13" customFormat="1">
      <c r="A184" s="13"/>
      <c r="B184" s="223"/>
      <c r="C184" s="224"/>
      <c r="D184" s="225" t="s">
        <v>151</v>
      </c>
      <c r="E184" s="226" t="s">
        <v>19</v>
      </c>
      <c r="F184" s="227" t="s">
        <v>845</v>
      </c>
      <c r="G184" s="224"/>
      <c r="H184" s="226" t="s">
        <v>19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151</v>
      </c>
      <c r="AU184" s="233" t="s">
        <v>147</v>
      </c>
      <c r="AV184" s="13" t="s">
        <v>79</v>
      </c>
      <c r="AW184" s="13" t="s">
        <v>33</v>
      </c>
      <c r="AX184" s="13" t="s">
        <v>71</v>
      </c>
      <c r="AY184" s="233" t="s">
        <v>138</v>
      </c>
    </row>
    <row r="185" s="14" customFormat="1">
      <c r="A185" s="14"/>
      <c r="B185" s="234"/>
      <c r="C185" s="235"/>
      <c r="D185" s="225" t="s">
        <v>151</v>
      </c>
      <c r="E185" s="236" t="s">
        <v>19</v>
      </c>
      <c r="F185" s="237" t="s">
        <v>872</v>
      </c>
      <c r="G185" s="235"/>
      <c r="H185" s="238">
        <v>52.5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4" t="s">
        <v>151</v>
      </c>
      <c r="AU185" s="244" t="s">
        <v>147</v>
      </c>
      <c r="AV185" s="14" t="s">
        <v>147</v>
      </c>
      <c r="AW185" s="14" t="s">
        <v>33</v>
      </c>
      <c r="AX185" s="14" t="s">
        <v>79</v>
      </c>
      <c r="AY185" s="244" t="s">
        <v>138</v>
      </c>
    </row>
    <row r="186" s="2" customFormat="1" ht="33" customHeight="1">
      <c r="A186" s="39"/>
      <c r="B186" s="40"/>
      <c r="C186" s="205" t="s">
        <v>333</v>
      </c>
      <c r="D186" s="205" t="s">
        <v>141</v>
      </c>
      <c r="E186" s="206" t="s">
        <v>873</v>
      </c>
      <c r="F186" s="207" t="s">
        <v>874</v>
      </c>
      <c r="G186" s="208" t="s">
        <v>302</v>
      </c>
      <c r="H186" s="209">
        <v>40</v>
      </c>
      <c r="I186" s="210"/>
      <c r="J186" s="211">
        <f>ROUND(I186*H186,2)</f>
        <v>0</v>
      </c>
      <c r="K186" s="207" t="s">
        <v>748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0.00020000000000000001</v>
      </c>
      <c r="R186" s="214">
        <f>Q186*H186</f>
        <v>0.0080000000000000002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251</v>
      </c>
      <c r="AT186" s="216" t="s">
        <v>141</v>
      </c>
      <c r="AU186" s="216" t="s">
        <v>147</v>
      </c>
      <c r="AY186" s="18" t="s">
        <v>138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147</v>
      </c>
      <c r="BK186" s="217">
        <f>ROUND(I186*H186,2)</f>
        <v>0</v>
      </c>
      <c r="BL186" s="18" t="s">
        <v>251</v>
      </c>
      <c r="BM186" s="216" t="s">
        <v>875</v>
      </c>
    </row>
    <row r="187" s="2" customFormat="1">
      <c r="A187" s="39"/>
      <c r="B187" s="40"/>
      <c r="C187" s="41"/>
      <c r="D187" s="218" t="s">
        <v>149</v>
      </c>
      <c r="E187" s="41"/>
      <c r="F187" s="219" t="s">
        <v>876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149</v>
      </c>
      <c r="AU187" s="18" t="s">
        <v>147</v>
      </c>
    </row>
    <row r="188" s="13" customFormat="1">
      <c r="A188" s="13"/>
      <c r="B188" s="223"/>
      <c r="C188" s="224"/>
      <c r="D188" s="225" t="s">
        <v>151</v>
      </c>
      <c r="E188" s="226" t="s">
        <v>19</v>
      </c>
      <c r="F188" s="227" t="s">
        <v>845</v>
      </c>
      <c r="G188" s="224"/>
      <c r="H188" s="226" t="s">
        <v>19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3" t="s">
        <v>151</v>
      </c>
      <c r="AU188" s="233" t="s">
        <v>147</v>
      </c>
      <c r="AV188" s="13" t="s">
        <v>79</v>
      </c>
      <c r="AW188" s="13" t="s">
        <v>33</v>
      </c>
      <c r="AX188" s="13" t="s">
        <v>71</v>
      </c>
      <c r="AY188" s="233" t="s">
        <v>138</v>
      </c>
    </row>
    <row r="189" s="14" customFormat="1">
      <c r="A189" s="14"/>
      <c r="B189" s="234"/>
      <c r="C189" s="235"/>
      <c r="D189" s="225" t="s">
        <v>151</v>
      </c>
      <c r="E189" s="236" t="s">
        <v>19</v>
      </c>
      <c r="F189" s="237" t="s">
        <v>867</v>
      </c>
      <c r="G189" s="235"/>
      <c r="H189" s="238">
        <v>40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4" t="s">
        <v>151</v>
      </c>
      <c r="AU189" s="244" t="s">
        <v>147</v>
      </c>
      <c r="AV189" s="14" t="s">
        <v>147</v>
      </c>
      <c r="AW189" s="14" t="s">
        <v>33</v>
      </c>
      <c r="AX189" s="14" t="s">
        <v>79</v>
      </c>
      <c r="AY189" s="244" t="s">
        <v>138</v>
      </c>
    </row>
    <row r="190" s="2" customFormat="1" ht="33" customHeight="1">
      <c r="A190" s="39"/>
      <c r="B190" s="40"/>
      <c r="C190" s="205" t="s">
        <v>338</v>
      </c>
      <c r="D190" s="205" t="s">
        <v>141</v>
      </c>
      <c r="E190" s="206" t="s">
        <v>877</v>
      </c>
      <c r="F190" s="207" t="s">
        <v>878</v>
      </c>
      <c r="G190" s="208" t="s">
        <v>302</v>
      </c>
      <c r="H190" s="209">
        <v>52.5</v>
      </c>
      <c r="I190" s="210"/>
      <c r="J190" s="211">
        <f>ROUND(I190*H190,2)</f>
        <v>0</v>
      </c>
      <c r="K190" s="207" t="s">
        <v>748</v>
      </c>
      <c r="L190" s="45"/>
      <c r="M190" s="212" t="s">
        <v>19</v>
      </c>
      <c r="N190" s="213" t="s">
        <v>43</v>
      </c>
      <c r="O190" s="85"/>
      <c r="P190" s="214">
        <f>O190*H190</f>
        <v>0</v>
      </c>
      <c r="Q190" s="214">
        <v>0.00024000000000000001</v>
      </c>
      <c r="R190" s="214">
        <f>Q190*H190</f>
        <v>0.0126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251</v>
      </c>
      <c r="AT190" s="216" t="s">
        <v>141</v>
      </c>
      <c r="AU190" s="216" t="s">
        <v>147</v>
      </c>
      <c r="AY190" s="18" t="s">
        <v>138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147</v>
      </c>
      <c r="BK190" s="217">
        <f>ROUND(I190*H190,2)</f>
        <v>0</v>
      </c>
      <c r="BL190" s="18" t="s">
        <v>251</v>
      </c>
      <c r="BM190" s="216" t="s">
        <v>879</v>
      </c>
    </row>
    <row r="191" s="2" customFormat="1">
      <c r="A191" s="39"/>
      <c r="B191" s="40"/>
      <c r="C191" s="41"/>
      <c r="D191" s="218" t="s">
        <v>149</v>
      </c>
      <c r="E191" s="41"/>
      <c r="F191" s="219" t="s">
        <v>880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149</v>
      </c>
      <c r="AU191" s="18" t="s">
        <v>147</v>
      </c>
    </row>
    <row r="192" s="13" customFormat="1">
      <c r="A192" s="13"/>
      <c r="B192" s="223"/>
      <c r="C192" s="224"/>
      <c r="D192" s="225" t="s">
        <v>151</v>
      </c>
      <c r="E192" s="226" t="s">
        <v>19</v>
      </c>
      <c r="F192" s="227" t="s">
        <v>845</v>
      </c>
      <c r="G192" s="224"/>
      <c r="H192" s="226" t="s">
        <v>19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3" t="s">
        <v>151</v>
      </c>
      <c r="AU192" s="233" t="s">
        <v>147</v>
      </c>
      <c r="AV192" s="13" t="s">
        <v>79</v>
      </c>
      <c r="AW192" s="13" t="s">
        <v>33</v>
      </c>
      <c r="AX192" s="13" t="s">
        <v>71</v>
      </c>
      <c r="AY192" s="233" t="s">
        <v>138</v>
      </c>
    </row>
    <row r="193" s="14" customFormat="1">
      <c r="A193" s="14"/>
      <c r="B193" s="234"/>
      <c r="C193" s="235"/>
      <c r="D193" s="225" t="s">
        <v>151</v>
      </c>
      <c r="E193" s="236" t="s">
        <v>19</v>
      </c>
      <c r="F193" s="237" t="s">
        <v>872</v>
      </c>
      <c r="G193" s="235"/>
      <c r="H193" s="238">
        <v>52.5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4" t="s">
        <v>151</v>
      </c>
      <c r="AU193" s="244" t="s">
        <v>147</v>
      </c>
      <c r="AV193" s="14" t="s">
        <v>147</v>
      </c>
      <c r="AW193" s="14" t="s">
        <v>33</v>
      </c>
      <c r="AX193" s="14" t="s">
        <v>79</v>
      </c>
      <c r="AY193" s="244" t="s">
        <v>138</v>
      </c>
    </row>
    <row r="194" s="2" customFormat="1" ht="16.5" customHeight="1">
      <c r="A194" s="39"/>
      <c r="B194" s="40"/>
      <c r="C194" s="205" t="s">
        <v>344</v>
      </c>
      <c r="D194" s="205" t="s">
        <v>141</v>
      </c>
      <c r="E194" s="206" t="s">
        <v>881</v>
      </c>
      <c r="F194" s="207" t="s">
        <v>882</v>
      </c>
      <c r="G194" s="208" t="s">
        <v>226</v>
      </c>
      <c r="H194" s="209">
        <v>48</v>
      </c>
      <c r="I194" s="210"/>
      <c r="J194" s="211">
        <f>ROUND(I194*H194,2)</f>
        <v>0</v>
      </c>
      <c r="K194" s="207" t="s">
        <v>748</v>
      </c>
      <c r="L194" s="45"/>
      <c r="M194" s="212" t="s">
        <v>19</v>
      </c>
      <c r="N194" s="213" t="s">
        <v>43</v>
      </c>
      <c r="O194" s="85"/>
      <c r="P194" s="214">
        <f>O194*H194</f>
        <v>0</v>
      </c>
      <c r="Q194" s="214">
        <v>0.00012999999999999999</v>
      </c>
      <c r="R194" s="214">
        <f>Q194*H194</f>
        <v>0.006239999999999999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251</v>
      </c>
      <c r="AT194" s="216" t="s">
        <v>141</v>
      </c>
      <c r="AU194" s="216" t="s">
        <v>147</v>
      </c>
      <c r="AY194" s="18" t="s">
        <v>138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147</v>
      </c>
      <c r="BK194" s="217">
        <f>ROUND(I194*H194,2)</f>
        <v>0</v>
      </c>
      <c r="BL194" s="18" t="s">
        <v>251</v>
      </c>
      <c r="BM194" s="216" t="s">
        <v>883</v>
      </c>
    </row>
    <row r="195" s="2" customFormat="1">
      <c r="A195" s="39"/>
      <c r="B195" s="40"/>
      <c r="C195" s="41"/>
      <c r="D195" s="218" t="s">
        <v>149</v>
      </c>
      <c r="E195" s="41"/>
      <c r="F195" s="219" t="s">
        <v>884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149</v>
      </c>
      <c r="AU195" s="18" t="s">
        <v>147</v>
      </c>
    </row>
    <row r="196" s="13" customFormat="1">
      <c r="A196" s="13"/>
      <c r="B196" s="223"/>
      <c r="C196" s="224"/>
      <c r="D196" s="225" t="s">
        <v>151</v>
      </c>
      <c r="E196" s="226" t="s">
        <v>19</v>
      </c>
      <c r="F196" s="227" t="s">
        <v>845</v>
      </c>
      <c r="G196" s="224"/>
      <c r="H196" s="226" t="s">
        <v>19</v>
      </c>
      <c r="I196" s="228"/>
      <c r="J196" s="224"/>
      <c r="K196" s="224"/>
      <c r="L196" s="229"/>
      <c r="M196" s="230"/>
      <c r="N196" s="231"/>
      <c r="O196" s="231"/>
      <c r="P196" s="231"/>
      <c r="Q196" s="231"/>
      <c r="R196" s="231"/>
      <c r="S196" s="231"/>
      <c r="T196" s="23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3" t="s">
        <v>151</v>
      </c>
      <c r="AU196" s="233" t="s">
        <v>147</v>
      </c>
      <c r="AV196" s="13" t="s">
        <v>79</v>
      </c>
      <c r="AW196" s="13" t="s">
        <v>33</v>
      </c>
      <c r="AX196" s="13" t="s">
        <v>71</v>
      </c>
      <c r="AY196" s="233" t="s">
        <v>138</v>
      </c>
    </row>
    <row r="197" s="14" customFormat="1">
      <c r="A197" s="14"/>
      <c r="B197" s="234"/>
      <c r="C197" s="235"/>
      <c r="D197" s="225" t="s">
        <v>151</v>
      </c>
      <c r="E197" s="236" t="s">
        <v>19</v>
      </c>
      <c r="F197" s="237" t="s">
        <v>804</v>
      </c>
      <c r="G197" s="235"/>
      <c r="H197" s="238">
        <v>12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4" t="s">
        <v>151</v>
      </c>
      <c r="AU197" s="244" t="s">
        <v>147</v>
      </c>
      <c r="AV197" s="14" t="s">
        <v>147</v>
      </c>
      <c r="AW197" s="14" t="s">
        <v>33</v>
      </c>
      <c r="AX197" s="14" t="s">
        <v>71</v>
      </c>
      <c r="AY197" s="244" t="s">
        <v>138</v>
      </c>
    </row>
    <row r="198" s="14" customFormat="1">
      <c r="A198" s="14"/>
      <c r="B198" s="234"/>
      <c r="C198" s="235"/>
      <c r="D198" s="225" t="s">
        <v>151</v>
      </c>
      <c r="E198" s="236" t="s">
        <v>19</v>
      </c>
      <c r="F198" s="237" t="s">
        <v>165</v>
      </c>
      <c r="G198" s="235"/>
      <c r="H198" s="238">
        <v>6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4" t="s">
        <v>151</v>
      </c>
      <c r="AU198" s="244" t="s">
        <v>147</v>
      </c>
      <c r="AV198" s="14" t="s">
        <v>147</v>
      </c>
      <c r="AW198" s="14" t="s">
        <v>33</v>
      </c>
      <c r="AX198" s="14" t="s">
        <v>71</v>
      </c>
      <c r="AY198" s="244" t="s">
        <v>138</v>
      </c>
    </row>
    <row r="199" s="14" customFormat="1">
      <c r="A199" s="14"/>
      <c r="B199" s="234"/>
      <c r="C199" s="235"/>
      <c r="D199" s="225" t="s">
        <v>151</v>
      </c>
      <c r="E199" s="236" t="s">
        <v>19</v>
      </c>
      <c r="F199" s="237" t="s">
        <v>1052</v>
      </c>
      <c r="G199" s="235"/>
      <c r="H199" s="238">
        <v>16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151</v>
      </c>
      <c r="AU199" s="244" t="s">
        <v>147</v>
      </c>
      <c r="AV199" s="14" t="s">
        <v>147</v>
      </c>
      <c r="AW199" s="14" t="s">
        <v>33</v>
      </c>
      <c r="AX199" s="14" t="s">
        <v>71</v>
      </c>
      <c r="AY199" s="244" t="s">
        <v>138</v>
      </c>
    </row>
    <row r="200" s="14" customFormat="1">
      <c r="A200" s="14"/>
      <c r="B200" s="234"/>
      <c r="C200" s="235"/>
      <c r="D200" s="225" t="s">
        <v>151</v>
      </c>
      <c r="E200" s="236" t="s">
        <v>19</v>
      </c>
      <c r="F200" s="237" t="s">
        <v>155</v>
      </c>
      <c r="G200" s="235"/>
      <c r="H200" s="238">
        <v>14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4" t="s">
        <v>151</v>
      </c>
      <c r="AU200" s="244" t="s">
        <v>147</v>
      </c>
      <c r="AV200" s="14" t="s">
        <v>147</v>
      </c>
      <c r="AW200" s="14" t="s">
        <v>33</v>
      </c>
      <c r="AX200" s="14" t="s">
        <v>71</v>
      </c>
      <c r="AY200" s="244" t="s">
        <v>138</v>
      </c>
    </row>
    <row r="201" s="15" customFormat="1">
      <c r="A201" s="15"/>
      <c r="B201" s="245"/>
      <c r="C201" s="246"/>
      <c r="D201" s="225" t="s">
        <v>151</v>
      </c>
      <c r="E201" s="247" t="s">
        <v>19</v>
      </c>
      <c r="F201" s="248" t="s">
        <v>156</v>
      </c>
      <c r="G201" s="246"/>
      <c r="H201" s="249">
        <v>48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5" t="s">
        <v>151</v>
      </c>
      <c r="AU201" s="255" t="s">
        <v>147</v>
      </c>
      <c r="AV201" s="15" t="s">
        <v>146</v>
      </c>
      <c r="AW201" s="15" t="s">
        <v>33</v>
      </c>
      <c r="AX201" s="15" t="s">
        <v>79</v>
      </c>
      <c r="AY201" s="255" t="s">
        <v>138</v>
      </c>
    </row>
    <row r="202" s="2" customFormat="1" ht="16.5" customHeight="1">
      <c r="A202" s="39"/>
      <c r="B202" s="40"/>
      <c r="C202" s="205" t="s">
        <v>351</v>
      </c>
      <c r="D202" s="205" t="s">
        <v>141</v>
      </c>
      <c r="E202" s="206" t="s">
        <v>885</v>
      </c>
      <c r="F202" s="207" t="s">
        <v>886</v>
      </c>
      <c r="G202" s="208" t="s">
        <v>887</v>
      </c>
      <c r="H202" s="209">
        <v>7</v>
      </c>
      <c r="I202" s="210"/>
      <c r="J202" s="211">
        <f>ROUND(I202*H202,2)</f>
        <v>0</v>
      </c>
      <c r="K202" s="207" t="s">
        <v>748</v>
      </c>
      <c r="L202" s="45"/>
      <c r="M202" s="212" t="s">
        <v>19</v>
      </c>
      <c r="N202" s="213" t="s">
        <v>43</v>
      </c>
      <c r="O202" s="85"/>
      <c r="P202" s="214">
        <f>O202*H202</f>
        <v>0</v>
      </c>
      <c r="Q202" s="214">
        <v>0.00025000000000000001</v>
      </c>
      <c r="R202" s="214">
        <f>Q202*H202</f>
        <v>0.00175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251</v>
      </c>
      <c r="AT202" s="216" t="s">
        <v>141</v>
      </c>
      <c r="AU202" s="216" t="s">
        <v>147</v>
      </c>
      <c r="AY202" s="18" t="s">
        <v>138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147</v>
      </c>
      <c r="BK202" s="217">
        <f>ROUND(I202*H202,2)</f>
        <v>0</v>
      </c>
      <c r="BL202" s="18" t="s">
        <v>251</v>
      </c>
      <c r="BM202" s="216" t="s">
        <v>888</v>
      </c>
    </row>
    <row r="203" s="2" customFormat="1">
      <c r="A203" s="39"/>
      <c r="B203" s="40"/>
      <c r="C203" s="41"/>
      <c r="D203" s="218" t="s">
        <v>149</v>
      </c>
      <c r="E203" s="41"/>
      <c r="F203" s="219" t="s">
        <v>889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149</v>
      </c>
      <c r="AU203" s="18" t="s">
        <v>147</v>
      </c>
    </row>
    <row r="204" s="13" customFormat="1">
      <c r="A204" s="13"/>
      <c r="B204" s="223"/>
      <c r="C204" s="224"/>
      <c r="D204" s="225" t="s">
        <v>151</v>
      </c>
      <c r="E204" s="226" t="s">
        <v>19</v>
      </c>
      <c r="F204" s="227" t="s">
        <v>845</v>
      </c>
      <c r="G204" s="224"/>
      <c r="H204" s="226" t="s">
        <v>19</v>
      </c>
      <c r="I204" s="228"/>
      <c r="J204" s="224"/>
      <c r="K204" s="224"/>
      <c r="L204" s="229"/>
      <c r="M204" s="230"/>
      <c r="N204" s="231"/>
      <c r="O204" s="231"/>
      <c r="P204" s="231"/>
      <c r="Q204" s="231"/>
      <c r="R204" s="231"/>
      <c r="S204" s="231"/>
      <c r="T204" s="23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3" t="s">
        <v>151</v>
      </c>
      <c r="AU204" s="233" t="s">
        <v>147</v>
      </c>
      <c r="AV204" s="13" t="s">
        <v>79</v>
      </c>
      <c r="AW204" s="13" t="s">
        <v>33</v>
      </c>
      <c r="AX204" s="13" t="s">
        <v>71</v>
      </c>
      <c r="AY204" s="233" t="s">
        <v>138</v>
      </c>
    </row>
    <row r="205" s="14" customFormat="1">
      <c r="A205" s="14"/>
      <c r="B205" s="234"/>
      <c r="C205" s="235"/>
      <c r="D205" s="225" t="s">
        <v>151</v>
      </c>
      <c r="E205" s="236" t="s">
        <v>19</v>
      </c>
      <c r="F205" s="237" t="s">
        <v>188</v>
      </c>
      <c r="G205" s="235"/>
      <c r="H205" s="238">
        <v>7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4" t="s">
        <v>151</v>
      </c>
      <c r="AU205" s="244" t="s">
        <v>147</v>
      </c>
      <c r="AV205" s="14" t="s">
        <v>147</v>
      </c>
      <c r="AW205" s="14" t="s">
        <v>33</v>
      </c>
      <c r="AX205" s="14" t="s">
        <v>79</v>
      </c>
      <c r="AY205" s="244" t="s">
        <v>138</v>
      </c>
    </row>
    <row r="206" s="2" customFormat="1" ht="16.5" customHeight="1">
      <c r="A206" s="39"/>
      <c r="B206" s="40"/>
      <c r="C206" s="205" t="s">
        <v>356</v>
      </c>
      <c r="D206" s="205" t="s">
        <v>141</v>
      </c>
      <c r="E206" s="206" t="s">
        <v>890</v>
      </c>
      <c r="F206" s="207" t="s">
        <v>891</v>
      </c>
      <c r="G206" s="208" t="s">
        <v>226</v>
      </c>
      <c r="H206" s="209">
        <v>24</v>
      </c>
      <c r="I206" s="210"/>
      <c r="J206" s="211">
        <f>ROUND(I206*H206,2)</f>
        <v>0</v>
      </c>
      <c r="K206" s="207" t="s">
        <v>748</v>
      </c>
      <c r="L206" s="45"/>
      <c r="M206" s="212" t="s">
        <v>19</v>
      </c>
      <c r="N206" s="213" t="s">
        <v>43</v>
      </c>
      <c r="O206" s="85"/>
      <c r="P206" s="214">
        <f>O206*H206</f>
        <v>0</v>
      </c>
      <c r="Q206" s="214">
        <v>0.00097000000000000005</v>
      </c>
      <c r="R206" s="214">
        <f>Q206*H206</f>
        <v>0.023280000000000002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251</v>
      </c>
      <c r="AT206" s="216" t="s">
        <v>141</v>
      </c>
      <c r="AU206" s="216" t="s">
        <v>147</v>
      </c>
      <c r="AY206" s="18" t="s">
        <v>138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147</v>
      </c>
      <c r="BK206" s="217">
        <f>ROUND(I206*H206,2)</f>
        <v>0</v>
      </c>
      <c r="BL206" s="18" t="s">
        <v>251</v>
      </c>
      <c r="BM206" s="216" t="s">
        <v>892</v>
      </c>
    </row>
    <row r="207" s="2" customFormat="1">
      <c r="A207" s="39"/>
      <c r="B207" s="40"/>
      <c r="C207" s="41"/>
      <c r="D207" s="218" t="s">
        <v>149</v>
      </c>
      <c r="E207" s="41"/>
      <c r="F207" s="219" t="s">
        <v>893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149</v>
      </c>
      <c r="AU207" s="18" t="s">
        <v>147</v>
      </c>
    </row>
    <row r="208" s="13" customFormat="1">
      <c r="A208" s="13"/>
      <c r="B208" s="223"/>
      <c r="C208" s="224"/>
      <c r="D208" s="225" t="s">
        <v>151</v>
      </c>
      <c r="E208" s="226" t="s">
        <v>19</v>
      </c>
      <c r="F208" s="227" t="s">
        <v>845</v>
      </c>
      <c r="G208" s="224"/>
      <c r="H208" s="226" t="s">
        <v>19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151</v>
      </c>
      <c r="AU208" s="233" t="s">
        <v>147</v>
      </c>
      <c r="AV208" s="13" t="s">
        <v>79</v>
      </c>
      <c r="AW208" s="13" t="s">
        <v>33</v>
      </c>
      <c r="AX208" s="13" t="s">
        <v>71</v>
      </c>
      <c r="AY208" s="233" t="s">
        <v>138</v>
      </c>
    </row>
    <row r="209" s="14" customFormat="1">
      <c r="A209" s="14"/>
      <c r="B209" s="234"/>
      <c r="C209" s="235"/>
      <c r="D209" s="225" t="s">
        <v>151</v>
      </c>
      <c r="E209" s="236" t="s">
        <v>19</v>
      </c>
      <c r="F209" s="237" t="s">
        <v>894</v>
      </c>
      <c r="G209" s="235"/>
      <c r="H209" s="238">
        <v>24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4" t="s">
        <v>151</v>
      </c>
      <c r="AU209" s="244" t="s">
        <v>147</v>
      </c>
      <c r="AV209" s="14" t="s">
        <v>147</v>
      </c>
      <c r="AW209" s="14" t="s">
        <v>33</v>
      </c>
      <c r="AX209" s="14" t="s">
        <v>79</v>
      </c>
      <c r="AY209" s="244" t="s">
        <v>138</v>
      </c>
    </row>
    <row r="210" s="2" customFormat="1" ht="21.75" customHeight="1">
      <c r="A210" s="39"/>
      <c r="B210" s="40"/>
      <c r="C210" s="205" t="s">
        <v>361</v>
      </c>
      <c r="D210" s="205" t="s">
        <v>141</v>
      </c>
      <c r="E210" s="206" t="s">
        <v>895</v>
      </c>
      <c r="F210" s="207" t="s">
        <v>896</v>
      </c>
      <c r="G210" s="208" t="s">
        <v>302</v>
      </c>
      <c r="H210" s="209">
        <v>200</v>
      </c>
      <c r="I210" s="210"/>
      <c r="J210" s="211">
        <f>ROUND(I210*H210,2)</f>
        <v>0</v>
      </c>
      <c r="K210" s="207" t="s">
        <v>748</v>
      </c>
      <c r="L210" s="45"/>
      <c r="M210" s="212" t="s">
        <v>19</v>
      </c>
      <c r="N210" s="213" t="s">
        <v>43</v>
      </c>
      <c r="O210" s="85"/>
      <c r="P210" s="214">
        <f>O210*H210</f>
        <v>0</v>
      </c>
      <c r="Q210" s="214">
        <v>1.0000000000000001E-05</v>
      </c>
      <c r="R210" s="214">
        <f>Q210*H210</f>
        <v>0.002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251</v>
      </c>
      <c r="AT210" s="216" t="s">
        <v>141</v>
      </c>
      <c r="AU210" s="216" t="s">
        <v>147</v>
      </c>
      <c r="AY210" s="18" t="s">
        <v>138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147</v>
      </c>
      <c r="BK210" s="217">
        <f>ROUND(I210*H210,2)</f>
        <v>0</v>
      </c>
      <c r="BL210" s="18" t="s">
        <v>251</v>
      </c>
      <c r="BM210" s="216" t="s">
        <v>897</v>
      </c>
    </row>
    <row r="211" s="2" customFormat="1">
      <c r="A211" s="39"/>
      <c r="B211" s="40"/>
      <c r="C211" s="41"/>
      <c r="D211" s="218" t="s">
        <v>149</v>
      </c>
      <c r="E211" s="41"/>
      <c r="F211" s="219" t="s">
        <v>898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149</v>
      </c>
      <c r="AU211" s="18" t="s">
        <v>147</v>
      </c>
    </row>
    <row r="212" s="13" customFormat="1">
      <c r="A212" s="13"/>
      <c r="B212" s="223"/>
      <c r="C212" s="224"/>
      <c r="D212" s="225" t="s">
        <v>151</v>
      </c>
      <c r="E212" s="226" t="s">
        <v>19</v>
      </c>
      <c r="F212" s="227" t="s">
        <v>845</v>
      </c>
      <c r="G212" s="224"/>
      <c r="H212" s="226" t="s">
        <v>19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151</v>
      </c>
      <c r="AU212" s="233" t="s">
        <v>147</v>
      </c>
      <c r="AV212" s="13" t="s">
        <v>79</v>
      </c>
      <c r="AW212" s="13" t="s">
        <v>33</v>
      </c>
      <c r="AX212" s="13" t="s">
        <v>71</v>
      </c>
      <c r="AY212" s="233" t="s">
        <v>138</v>
      </c>
    </row>
    <row r="213" s="14" customFormat="1">
      <c r="A213" s="14"/>
      <c r="B213" s="234"/>
      <c r="C213" s="235"/>
      <c r="D213" s="225" t="s">
        <v>151</v>
      </c>
      <c r="E213" s="236" t="s">
        <v>19</v>
      </c>
      <c r="F213" s="237" t="s">
        <v>899</v>
      </c>
      <c r="G213" s="235"/>
      <c r="H213" s="238">
        <v>200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4" t="s">
        <v>151</v>
      </c>
      <c r="AU213" s="244" t="s">
        <v>147</v>
      </c>
      <c r="AV213" s="14" t="s">
        <v>147</v>
      </c>
      <c r="AW213" s="14" t="s">
        <v>33</v>
      </c>
      <c r="AX213" s="14" t="s">
        <v>79</v>
      </c>
      <c r="AY213" s="244" t="s">
        <v>138</v>
      </c>
    </row>
    <row r="214" s="2" customFormat="1" ht="24.15" customHeight="1">
      <c r="A214" s="39"/>
      <c r="B214" s="40"/>
      <c r="C214" s="205" t="s">
        <v>366</v>
      </c>
      <c r="D214" s="205" t="s">
        <v>141</v>
      </c>
      <c r="E214" s="206" t="s">
        <v>900</v>
      </c>
      <c r="F214" s="207" t="s">
        <v>901</v>
      </c>
      <c r="G214" s="208" t="s">
        <v>330</v>
      </c>
      <c r="H214" s="209">
        <v>0.219</v>
      </c>
      <c r="I214" s="210"/>
      <c r="J214" s="211">
        <f>ROUND(I214*H214,2)</f>
        <v>0</v>
      </c>
      <c r="K214" s="207" t="s">
        <v>748</v>
      </c>
      <c r="L214" s="45"/>
      <c r="M214" s="212" t="s">
        <v>19</v>
      </c>
      <c r="N214" s="213" t="s">
        <v>43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251</v>
      </c>
      <c r="AT214" s="216" t="s">
        <v>141</v>
      </c>
      <c r="AU214" s="216" t="s">
        <v>147</v>
      </c>
      <c r="AY214" s="18" t="s">
        <v>138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147</v>
      </c>
      <c r="BK214" s="217">
        <f>ROUND(I214*H214,2)</f>
        <v>0</v>
      </c>
      <c r="BL214" s="18" t="s">
        <v>251</v>
      </c>
      <c r="BM214" s="216" t="s">
        <v>902</v>
      </c>
    </row>
    <row r="215" s="2" customFormat="1">
      <c r="A215" s="39"/>
      <c r="B215" s="40"/>
      <c r="C215" s="41"/>
      <c r="D215" s="218" t="s">
        <v>149</v>
      </c>
      <c r="E215" s="41"/>
      <c r="F215" s="219" t="s">
        <v>903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149</v>
      </c>
      <c r="AU215" s="18" t="s">
        <v>147</v>
      </c>
    </row>
    <row r="216" s="2" customFormat="1" ht="24.15" customHeight="1">
      <c r="A216" s="39"/>
      <c r="B216" s="40"/>
      <c r="C216" s="205" t="s">
        <v>376</v>
      </c>
      <c r="D216" s="205" t="s">
        <v>141</v>
      </c>
      <c r="E216" s="206" t="s">
        <v>904</v>
      </c>
      <c r="F216" s="207" t="s">
        <v>905</v>
      </c>
      <c r="G216" s="208" t="s">
        <v>330</v>
      </c>
      <c r="H216" s="209">
        <v>0.219</v>
      </c>
      <c r="I216" s="210"/>
      <c r="J216" s="211">
        <f>ROUND(I216*H216,2)</f>
        <v>0</v>
      </c>
      <c r="K216" s="207" t="s">
        <v>748</v>
      </c>
      <c r="L216" s="45"/>
      <c r="M216" s="212" t="s">
        <v>19</v>
      </c>
      <c r="N216" s="213" t="s">
        <v>43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251</v>
      </c>
      <c r="AT216" s="216" t="s">
        <v>141</v>
      </c>
      <c r="AU216" s="216" t="s">
        <v>147</v>
      </c>
      <c r="AY216" s="18" t="s">
        <v>138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147</v>
      </c>
      <c r="BK216" s="217">
        <f>ROUND(I216*H216,2)</f>
        <v>0</v>
      </c>
      <c r="BL216" s="18" t="s">
        <v>251</v>
      </c>
      <c r="BM216" s="216" t="s">
        <v>906</v>
      </c>
    </row>
    <row r="217" s="2" customFormat="1">
      <c r="A217" s="39"/>
      <c r="B217" s="40"/>
      <c r="C217" s="41"/>
      <c r="D217" s="218" t="s">
        <v>149</v>
      </c>
      <c r="E217" s="41"/>
      <c r="F217" s="219" t="s">
        <v>907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149</v>
      </c>
      <c r="AU217" s="18" t="s">
        <v>147</v>
      </c>
    </row>
    <row r="218" s="2" customFormat="1" ht="24.15" customHeight="1">
      <c r="A218" s="39"/>
      <c r="B218" s="40"/>
      <c r="C218" s="205" t="s">
        <v>382</v>
      </c>
      <c r="D218" s="205" t="s">
        <v>141</v>
      </c>
      <c r="E218" s="206" t="s">
        <v>908</v>
      </c>
      <c r="F218" s="207" t="s">
        <v>909</v>
      </c>
      <c r="G218" s="208" t="s">
        <v>330</v>
      </c>
      <c r="H218" s="209">
        <v>0.219</v>
      </c>
      <c r="I218" s="210"/>
      <c r="J218" s="211">
        <f>ROUND(I218*H218,2)</f>
        <v>0</v>
      </c>
      <c r="K218" s="207" t="s">
        <v>748</v>
      </c>
      <c r="L218" s="45"/>
      <c r="M218" s="212" t="s">
        <v>19</v>
      </c>
      <c r="N218" s="213" t="s">
        <v>43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251</v>
      </c>
      <c r="AT218" s="216" t="s">
        <v>141</v>
      </c>
      <c r="AU218" s="216" t="s">
        <v>147</v>
      </c>
      <c r="AY218" s="18" t="s">
        <v>138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147</v>
      </c>
      <c r="BK218" s="217">
        <f>ROUND(I218*H218,2)</f>
        <v>0</v>
      </c>
      <c r="BL218" s="18" t="s">
        <v>251</v>
      </c>
      <c r="BM218" s="216" t="s">
        <v>910</v>
      </c>
    </row>
    <row r="219" s="2" customFormat="1">
      <c r="A219" s="39"/>
      <c r="B219" s="40"/>
      <c r="C219" s="41"/>
      <c r="D219" s="218" t="s">
        <v>149</v>
      </c>
      <c r="E219" s="41"/>
      <c r="F219" s="219" t="s">
        <v>911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149</v>
      </c>
      <c r="AU219" s="18" t="s">
        <v>147</v>
      </c>
    </row>
    <row r="220" s="2" customFormat="1" ht="33" customHeight="1">
      <c r="A220" s="39"/>
      <c r="B220" s="40"/>
      <c r="C220" s="205" t="s">
        <v>389</v>
      </c>
      <c r="D220" s="205" t="s">
        <v>141</v>
      </c>
      <c r="E220" s="206" t="s">
        <v>912</v>
      </c>
      <c r="F220" s="207" t="s">
        <v>913</v>
      </c>
      <c r="G220" s="208" t="s">
        <v>330</v>
      </c>
      <c r="H220" s="209">
        <v>4.3799999999999999</v>
      </c>
      <c r="I220" s="210"/>
      <c r="J220" s="211">
        <f>ROUND(I220*H220,2)</f>
        <v>0</v>
      </c>
      <c r="K220" s="207" t="s">
        <v>748</v>
      </c>
      <c r="L220" s="45"/>
      <c r="M220" s="212" t="s">
        <v>19</v>
      </c>
      <c r="N220" s="213" t="s">
        <v>43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251</v>
      </c>
      <c r="AT220" s="216" t="s">
        <v>141</v>
      </c>
      <c r="AU220" s="216" t="s">
        <v>147</v>
      </c>
      <c r="AY220" s="18" t="s">
        <v>138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147</v>
      </c>
      <c r="BK220" s="217">
        <f>ROUND(I220*H220,2)</f>
        <v>0</v>
      </c>
      <c r="BL220" s="18" t="s">
        <v>251</v>
      </c>
      <c r="BM220" s="216" t="s">
        <v>914</v>
      </c>
    </row>
    <row r="221" s="2" customFormat="1">
      <c r="A221" s="39"/>
      <c r="B221" s="40"/>
      <c r="C221" s="41"/>
      <c r="D221" s="218" t="s">
        <v>149</v>
      </c>
      <c r="E221" s="41"/>
      <c r="F221" s="219" t="s">
        <v>915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149</v>
      </c>
      <c r="AU221" s="18" t="s">
        <v>147</v>
      </c>
    </row>
    <row r="222" s="14" customFormat="1">
      <c r="A222" s="14"/>
      <c r="B222" s="234"/>
      <c r="C222" s="235"/>
      <c r="D222" s="225" t="s">
        <v>151</v>
      </c>
      <c r="E222" s="235"/>
      <c r="F222" s="237" t="s">
        <v>916</v>
      </c>
      <c r="G222" s="235"/>
      <c r="H222" s="238">
        <v>4.3799999999999999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4" t="s">
        <v>151</v>
      </c>
      <c r="AU222" s="244" t="s">
        <v>147</v>
      </c>
      <c r="AV222" s="14" t="s">
        <v>147</v>
      </c>
      <c r="AW222" s="14" t="s">
        <v>4</v>
      </c>
      <c r="AX222" s="14" t="s">
        <v>79</v>
      </c>
      <c r="AY222" s="244" t="s">
        <v>138</v>
      </c>
    </row>
    <row r="223" s="12" customFormat="1" ht="22.8" customHeight="1">
      <c r="A223" s="12"/>
      <c r="B223" s="189"/>
      <c r="C223" s="190"/>
      <c r="D223" s="191" t="s">
        <v>70</v>
      </c>
      <c r="E223" s="203" t="s">
        <v>917</v>
      </c>
      <c r="F223" s="203" t="s">
        <v>918</v>
      </c>
      <c r="G223" s="190"/>
      <c r="H223" s="190"/>
      <c r="I223" s="193"/>
      <c r="J223" s="204">
        <f>BK223</f>
        <v>0</v>
      </c>
      <c r="K223" s="190"/>
      <c r="L223" s="195"/>
      <c r="M223" s="196"/>
      <c r="N223" s="197"/>
      <c r="O223" s="197"/>
      <c r="P223" s="198">
        <f>SUM(P224:P323)</f>
        <v>0</v>
      </c>
      <c r="Q223" s="197"/>
      <c r="R223" s="198">
        <f>SUM(R224:R323)</f>
        <v>0.60967000000000005</v>
      </c>
      <c r="S223" s="197"/>
      <c r="T223" s="199">
        <f>SUM(T224:T323)</f>
        <v>1.28731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0" t="s">
        <v>147</v>
      </c>
      <c r="AT223" s="201" t="s">
        <v>70</v>
      </c>
      <c r="AU223" s="201" t="s">
        <v>79</v>
      </c>
      <c r="AY223" s="200" t="s">
        <v>138</v>
      </c>
      <c r="BK223" s="202">
        <f>SUM(BK224:BK323)</f>
        <v>0</v>
      </c>
    </row>
    <row r="224" s="2" customFormat="1" ht="16.5" customHeight="1">
      <c r="A224" s="39"/>
      <c r="B224" s="40"/>
      <c r="C224" s="205" t="s">
        <v>394</v>
      </c>
      <c r="D224" s="205" t="s">
        <v>141</v>
      </c>
      <c r="E224" s="206" t="s">
        <v>919</v>
      </c>
      <c r="F224" s="207" t="s">
        <v>920</v>
      </c>
      <c r="G224" s="208" t="s">
        <v>860</v>
      </c>
      <c r="H224" s="209">
        <v>12</v>
      </c>
      <c r="I224" s="210"/>
      <c r="J224" s="211">
        <f>ROUND(I224*H224,2)</f>
        <v>0</v>
      </c>
      <c r="K224" s="207" t="s">
        <v>748</v>
      </c>
      <c r="L224" s="45"/>
      <c r="M224" s="212" t="s">
        <v>19</v>
      </c>
      <c r="N224" s="213" t="s">
        <v>43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0.01933</v>
      </c>
      <c r="T224" s="215">
        <f>S224*H224</f>
        <v>0.23196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251</v>
      </c>
      <c r="AT224" s="216" t="s">
        <v>141</v>
      </c>
      <c r="AU224" s="216" t="s">
        <v>147</v>
      </c>
      <c r="AY224" s="18" t="s">
        <v>138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147</v>
      </c>
      <c r="BK224" s="217">
        <f>ROUND(I224*H224,2)</f>
        <v>0</v>
      </c>
      <c r="BL224" s="18" t="s">
        <v>251</v>
      </c>
      <c r="BM224" s="216" t="s">
        <v>921</v>
      </c>
    </row>
    <row r="225" s="2" customFormat="1">
      <c r="A225" s="39"/>
      <c r="B225" s="40"/>
      <c r="C225" s="41"/>
      <c r="D225" s="218" t="s">
        <v>149</v>
      </c>
      <c r="E225" s="41"/>
      <c r="F225" s="219" t="s">
        <v>922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149</v>
      </c>
      <c r="AU225" s="18" t="s">
        <v>147</v>
      </c>
    </row>
    <row r="226" s="13" customFormat="1">
      <c r="A226" s="13"/>
      <c r="B226" s="223"/>
      <c r="C226" s="224"/>
      <c r="D226" s="225" t="s">
        <v>151</v>
      </c>
      <c r="E226" s="226" t="s">
        <v>19</v>
      </c>
      <c r="F226" s="227" t="s">
        <v>923</v>
      </c>
      <c r="G226" s="224"/>
      <c r="H226" s="226" t="s">
        <v>19</v>
      </c>
      <c r="I226" s="228"/>
      <c r="J226" s="224"/>
      <c r="K226" s="224"/>
      <c r="L226" s="229"/>
      <c r="M226" s="230"/>
      <c r="N226" s="231"/>
      <c r="O226" s="231"/>
      <c r="P226" s="231"/>
      <c r="Q226" s="231"/>
      <c r="R226" s="231"/>
      <c r="S226" s="231"/>
      <c r="T226" s="23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3" t="s">
        <v>151</v>
      </c>
      <c r="AU226" s="233" t="s">
        <v>147</v>
      </c>
      <c r="AV226" s="13" t="s">
        <v>79</v>
      </c>
      <c r="AW226" s="13" t="s">
        <v>33</v>
      </c>
      <c r="AX226" s="13" t="s">
        <v>71</v>
      </c>
      <c r="AY226" s="233" t="s">
        <v>138</v>
      </c>
    </row>
    <row r="227" s="14" customFormat="1">
      <c r="A227" s="14"/>
      <c r="B227" s="234"/>
      <c r="C227" s="235"/>
      <c r="D227" s="225" t="s">
        <v>151</v>
      </c>
      <c r="E227" s="236" t="s">
        <v>19</v>
      </c>
      <c r="F227" s="237" t="s">
        <v>223</v>
      </c>
      <c r="G227" s="235"/>
      <c r="H227" s="238">
        <v>12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4" t="s">
        <v>151</v>
      </c>
      <c r="AU227" s="244" t="s">
        <v>147</v>
      </c>
      <c r="AV227" s="14" t="s">
        <v>147</v>
      </c>
      <c r="AW227" s="14" t="s">
        <v>33</v>
      </c>
      <c r="AX227" s="14" t="s">
        <v>79</v>
      </c>
      <c r="AY227" s="244" t="s">
        <v>138</v>
      </c>
    </row>
    <row r="228" s="2" customFormat="1" ht="24.15" customHeight="1">
      <c r="A228" s="39"/>
      <c r="B228" s="40"/>
      <c r="C228" s="205" t="s">
        <v>398</v>
      </c>
      <c r="D228" s="205" t="s">
        <v>141</v>
      </c>
      <c r="E228" s="206" t="s">
        <v>924</v>
      </c>
      <c r="F228" s="207" t="s">
        <v>925</v>
      </c>
      <c r="G228" s="208" t="s">
        <v>860</v>
      </c>
      <c r="H228" s="209">
        <v>12</v>
      </c>
      <c r="I228" s="210"/>
      <c r="J228" s="211">
        <f>ROUND(I228*H228,2)</f>
        <v>0</v>
      </c>
      <c r="K228" s="207" t="s">
        <v>748</v>
      </c>
      <c r="L228" s="45"/>
      <c r="M228" s="212" t="s">
        <v>19</v>
      </c>
      <c r="N228" s="213" t="s">
        <v>43</v>
      </c>
      <c r="O228" s="85"/>
      <c r="P228" s="214">
        <f>O228*H228</f>
        <v>0</v>
      </c>
      <c r="Q228" s="214">
        <v>0.02894</v>
      </c>
      <c r="R228" s="214">
        <f>Q228*H228</f>
        <v>0.34728000000000003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251</v>
      </c>
      <c r="AT228" s="216" t="s">
        <v>141</v>
      </c>
      <c r="AU228" s="216" t="s">
        <v>147</v>
      </c>
      <c r="AY228" s="18" t="s">
        <v>138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147</v>
      </c>
      <c r="BK228" s="217">
        <f>ROUND(I228*H228,2)</f>
        <v>0</v>
      </c>
      <c r="BL228" s="18" t="s">
        <v>251</v>
      </c>
      <c r="BM228" s="216" t="s">
        <v>926</v>
      </c>
    </row>
    <row r="229" s="2" customFormat="1">
      <c r="A229" s="39"/>
      <c r="B229" s="40"/>
      <c r="C229" s="41"/>
      <c r="D229" s="218" t="s">
        <v>149</v>
      </c>
      <c r="E229" s="41"/>
      <c r="F229" s="219" t="s">
        <v>927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149</v>
      </c>
      <c r="AU229" s="18" t="s">
        <v>147</v>
      </c>
    </row>
    <row r="230" s="13" customFormat="1">
      <c r="A230" s="13"/>
      <c r="B230" s="223"/>
      <c r="C230" s="224"/>
      <c r="D230" s="225" t="s">
        <v>151</v>
      </c>
      <c r="E230" s="226" t="s">
        <v>19</v>
      </c>
      <c r="F230" s="227" t="s">
        <v>923</v>
      </c>
      <c r="G230" s="224"/>
      <c r="H230" s="226" t="s">
        <v>19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3" t="s">
        <v>151</v>
      </c>
      <c r="AU230" s="233" t="s">
        <v>147</v>
      </c>
      <c r="AV230" s="13" t="s">
        <v>79</v>
      </c>
      <c r="AW230" s="13" t="s">
        <v>33</v>
      </c>
      <c r="AX230" s="13" t="s">
        <v>71</v>
      </c>
      <c r="AY230" s="233" t="s">
        <v>138</v>
      </c>
    </row>
    <row r="231" s="14" customFormat="1">
      <c r="A231" s="14"/>
      <c r="B231" s="234"/>
      <c r="C231" s="235"/>
      <c r="D231" s="225" t="s">
        <v>151</v>
      </c>
      <c r="E231" s="236" t="s">
        <v>19</v>
      </c>
      <c r="F231" s="237" t="s">
        <v>223</v>
      </c>
      <c r="G231" s="235"/>
      <c r="H231" s="238">
        <v>12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4" t="s">
        <v>151</v>
      </c>
      <c r="AU231" s="244" t="s">
        <v>147</v>
      </c>
      <c r="AV231" s="14" t="s">
        <v>147</v>
      </c>
      <c r="AW231" s="14" t="s">
        <v>33</v>
      </c>
      <c r="AX231" s="14" t="s">
        <v>79</v>
      </c>
      <c r="AY231" s="244" t="s">
        <v>138</v>
      </c>
    </row>
    <row r="232" s="2" customFormat="1" ht="16.5" customHeight="1">
      <c r="A232" s="39"/>
      <c r="B232" s="40"/>
      <c r="C232" s="205" t="s">
        <v>404</v>
      </c>
      <c r="D232" s="205" t="s">
        <v>141</v>
      </c>
      <c r="E232" s="206" t="s">
        <v>928</v>
      </c>
      <c r="F232" s="207" t="s">
        <v>929</v>
      </c>
      <c r="G232" s="208" t="s">
        <v>860</v>
      </c>
      <c r="H232" s="209">
        <v>7</v>
      </c>
      <c r="I232" s="210"/>
      <c r="J232" s="211">
        <f>ROUND(I232*H232,2)</f>
        <v>0</v>
      </c>
      <c r="K232" s="207" t="s">
        <v>748</v>
      </c>
      <c r="L232" s="45"/>
      <c r="M232" s="212" t="s">
        <v>19</v>
      </c>
      <c r="N232" s="213" t="s">
        <v>43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0.019460000000000002</v>
      </c>
      <c r="T232" s="215">
        <f>S232*H232</f>
        <v>0.13622000000000001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251</v>
      </c>
      <c r="AT232" s="216" t="s">
        <v>141</v>
      </c>
      <c r="AU232" s="216" t="s">
        <v>147</v>
      </c>
      <c r="AY232" s="18" t="s">
        <v>138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147</v>
      </c>
      <c r="BK232" s="217">
        <f>ROUND(I232*H232,2)</f>
        <v>0</v>
      </c>
      <c r="BL232" s="18" t="s">
        <v>251</v>
      </c>
      <c r="BM232" s="216" t="s">
        <v>930</v>
      </c>
    </row>
    <row r="233" s="2" customFormat="1">
      <c r="A233" s="39"/>
      <c r="B233" s="40"/>
      <c r="C233" s="41"/>
      <c r="D233" s="218" t="s">
        <v>149</v>
      </c>
      <c r="E233" s="41"/>
      <c r="F233" s="219" t="s">
        <v>931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149</v>
      </c>
      <c r="AU233" s="18" t="s">
        <v>147</v>
      </c>
    </row>
    <row r="234" s="13" customFormat="1">
      <c r="A234" s="13"/>
      <c r="B234" s="223"/>
      <c r="C234" s="224"/>
      <c r="D234" s="225" t="s">
        <v>151</v>
      </c>
      <c r="E234" s="226" t="s">
        <v>19</v>
      </c>
      <c r="F234" s="227" t="s">
        <v>923</v>
      </c>
      <c r="G234" s="224"/>
      <c r="H234" s="226" t="s">
        <v>19</v>
      </c>
      <c r="I234" s="228"/>
      <c r="J234" s="224"/>
      <c r="K234" s="224"/>
      <c r="L234" s="229"/>
      <c r="M234" s="230"/>
      <c r="N234" s="231"/>
      <c r="O234" s="231"/>
      <c r="P234" s="231"/>
      <c r="Q234" s="231"/>
      <c r="R234" s="231"/>
      <c r="S234" s="231"/>
      <c r="T234" s="23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3" t="s">
        <v>151</v>
      </c>
      <c r="AU234" s="233" t="s">
        <v>147</v>
      </c>
      <c r="AV234" s="13" t="s">
        <v>79</v>
      </c>
      <c r="AW234" s="13" t="s">
        <v>33</v>
      </c>
      <c r="AX234" s="13" t="s">
        <v>71</v>
      </c>
      <c r="AY234" s="233" t="s">
        <v>138</v>
      </c>
    </row>
    <row r="235" s="14" customFormat="1">
      <c r="A235" s="14"/>
      <c r="B235" s="234"/>
      <c r="C235" s="235"/>
      <c r="D235" s="225" t="s">
        <v>151</v>
      </c>
      <c r="E235" s="236" t="s">
        <v>19</v>
      </c>
      <c r="F235" s="237" t="s">
        <v>188</v>
      </c>
      <c r="G235" s="235"/>
      <c r="H235" s="238">
        <v>7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4" t="s">
        <v>151</v>
      </c>
      <c r="AU235" s="244" t="s">
        <v>147</v>
      </c>
      <c r="AV235" s="14" t="s">
        <v>147</v>
      </c>
      <c r="AW235" s="14" t="s">
        <v>33</v>
      </c>
      <c r="AX235" s="14" t="s">
        <v>79</v>
      </c>
      <c r="AY235" s="244" t="s">
        <v>138</v>
      </c>
    </row>
    <row r="236" s="2" customFormat="1" ht="24.15" customHeight="1">
      <c r="A236" s="39"/>
      <c r="B236" s="40"/>
      <c r="C236" s="205" t="s">
        <v>410</v>
      </c>
      <c r="D236" s="205" t="s">
        <v>141</v>
      </c>
      <c r="E236" s="206" t="s">
        <v>932</v>
      </c>
      <c r="F236" s="207" t="s">
        <v>933</v>
      </c>
      <c r="G236" s="208" t="s">
        <v>860</v>
      </c>
      <c r="H236" s="209">
        <v>7</v>
      </c>
      <c r="I236" s="210"/>
      <c r="J236" s="211">
        <f>ROUND(I236*H236,2)</f>
        <v>0</v>
      </c>
      <c r="K236" s="207" t="s">
        <v>748</v>
      </c>
      <c r="L236" s="45"/>
      <c r="M236" s="212" t="s">
        <v>19</v>
      </c>
      <c r="N236" s="213" t="s">
        <v>43</v>
      </c>
      <c r="O236" s="85"/>
      <c r="P236" s="214">
        <f>O236*H236</f>
        <v>0</v>
      </c>
      <c r="Q236" s="214">
        <v>0.014970000000000001</v>
      </c>
      <c r="R236" s="214">
        <f>Q236*H236</f>
        <v>0.10479000000000001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251</v>
      </c>
      <c r="AT236" s="216" t="s">
        <v>141</v>
      </c>
      <c r="AU236" s="216" t="s">
        <v>147</v>
      </c>
      <c r="AY236" s="18" t="s">
        <v>138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147</v>
      </c>
      <c r="BK236" s="217">
        <f>ROUND(I236*H236,2)</f>
        <v>0</v>
      </c>
      <c r="BL236" s="18" t="s">
        <v>251</v>
      </c>
      <c r="BM236" s="216" t="s">
        <v>934</v>
      </c>
    </row>
    <row r="237" s="2" customFormat="1">
      <c r="A237" s="39"/>
      <c r="B237" s="40"/>
      <c r="C237" s="41"/>
      <c r="D237" s="218" t="s">
        <v>149</v>
      </c>
      <c r="E237" s="41"/>
      <c r="F237" s="219" t="s">
        <v>935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149</v>
      </c>
      <c r="AU237" s="18" t="s">
        <v>147</v>
      </c>
    </row>
    <row r="238" s="13" customFormat="1">
      <c r="A238" s="13"/>
      <c r="B238" s="223"/>
      <c r="C238" s="224"/>
      <c r="D238" s="225" t="s">
        <v>151</v>
      </c>
      <c r="E238" s="226" t="s">
        <v>19</v>
      </c>
      <c r="F238" s="227" t="s">
        <v>923</v>
      </c>
      <c r="G238" s="224"/>
      <c r="H238" s="226" t="s">
        <v>19</v>
      </c>
      <c r="I238" s="228"/>
      <c r="J238" s="224"/>
      <c r="K238" s="224"/>
      <c r="L238" s="229"/>
      <c r="M238" s="230"/>
      <c r="N238" s="231"/>
      <c r="O238" s="231"/>
      <c r="P238" s="231"/>
      <c r="Q238" s="231"/>
      <c r="R238" s="231"/>
      <c r="S238" s="231"/>
      <c r="T238" s="23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3" t="s">
        <v>151</v>
      </c>
      <c r="AU238" s="233" t="s">
        <v>147</v>
      </c>
      <c r="AV238" s="13" t="s">
        <v>79</v>
      </c>
      <c r="AW238" s="13" t="s">
        <v>33</v>
      </c>
      <c r="AX238" s="13" t="s">
        <v>71</v>
      </c>
      <c r="AY238" s="233" t="s">
        <v>138</v>
      </c>
    </row>
    <row r="239" s="14" customFormat="1">
      <c r="A239" s="14"/>
      <c r="B239" s="234"/>
      <c r="C239" s="235"/>
      <c r="D239" s="225" t="s">
        <v>151</v>
      </c>
      <c r="E239" s="236" t="s">
        <v>19</v>
      </c>
      <c r="F239" s="237" t="s">
        <v>188</v>
      </c>
      <c r="G239" s="235"/>
      <c r="H239" s="238">
        <v>7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4" t="s">
        <v>151</v>
      </c>
      <c r="AU239" s="244" t="s">
        <v>147</v>
      </c>
      <c r="AV239" s="14" t="s">
        <v>147</v>
      </c>
      <c r="AW239" s="14" t="s">
        <v>33</v>
      </c>
      <c r="AX239" s="14" t="s">
        <v>79</v>
      </c>
      <c r="AY239" s="244" t="s">
        <v>138</v>
      </c>
    </row>
    <row r="240" s="2" customFormat="1" ht="16.5" customHeight="1">
      <c r="A240" s="39"/>
      <c r="B240" s="40"/>
      <c r="C240" s="205" t="s">
        <v>414</v>
      </c>
      <c r="D240" s="205" t="s">
        <v>141</v>
      </c>
      <c r="E240" s="206" t="s">
        <v>1053</v>
      </c>
      <c r="F240" s="207" t="s">
        <v>1054</v>
      </c>
      <c r="G240" s="208" t="s">
        <v>860</v>
      </c>
      <c r="H240" s="209">
        <v>1</v>
      </c>
      <c r="I240" s="210"/>
      <c r="J240" s="211">
        <f>ROUND(I240*H240,2)</f>
        <v>0</v>
      </c>
      <c r="K240" s="207" t="s">
        <v>145</v>
      </c>
      <c r="L240" s="45"/>
      <c r="M240" s="212" t="s">
        <v>19</v>
      </c>
      <c r="N240" s="213" t="s">
        <v>43</v>
      </c>
      <c r="O240" s="85"/>
      <c r="P240" s="214">
        <f>O240*H240</f>
        <v>0</v>
      </c>
      <c r="Q240" s="214">
        <v>0.016570000000000001</v>
      </c>
      <c r="R240" s="214">
        <f>Q240*H240</f>
        <v>0.016570000000000001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251</v>
      </c>
      <c r="AT240" s="216" t="s">
        <v>141</v>
      </c>
      <c r="AU240" s="216" t="s">
        <v>147</v>
      </c>
      <c r="AY240" s="18" t="s">
        <v>138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147</v>
      </c>
      <c r="BK240" s="217">
        <f>ROUND(I240*H240,2)</f>
        <v>0</v>
      </c>
      <c r="BL240" s="18" t="s">
        <v>251</v>
      </c>
      <c r="BM240" s="216" t="s">
        <v>1055</v>
      </c>
    </row>
    <row r="241" s="2" customFormat="1">
      <c r="A241" s="39"/>
      <c r="B241" s="40"/>
      <c r="C241" s="41"/>
      <c r="D241" s="218" t="s">
        <v>149</v>
      </c>
      <c r="E241" s="41"/>
      <c r="F241" s="219" t="s">
        <v>1056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149</v>
      </c>
      <c r="AU241" s="18" t="s">
        <v>147</v>
      </c>
    </row>
    <row r="242" s="13" customFormat="1">
      <c r="A242" s="13"/>
      <c r="B242" s="223"/>
      <c r="C242" s="224"/>
      <c r="D242" s="225" t="s">
        <v>151</v>
      </c>
      <c r="E242" s="226" t="s">
        <v>19</v>
      </c>
      <c r="F242" s="227" t="s">
        <v>923</v>
      </c>
      <c r="G242" s="224"/>
      <c r="H242" s="226" t="s">
        <v>19</v>
      </c>
      <c r="I242" s="228"/>
      <c r="J242" s="224"/>
      <c r="K242" s="224"/>
      <c r="L242" s="229"/>
      <c r="M242" s="230"/>
      <c r="N242" s="231"/>
      <c r="O242" s="231"/>
      <c r="P242" s="231"/>
      <c r="Q242" s="231"/>
      <c r="R242" s="231"/>
      <c r="S242" s="231"/>
      <c r="T242" s="23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3" t="s">
        <v>151</v>
      </c>
      <c r="AU242" s="233" t="s">
        <v>147</v>
      </c>
      <c r="AV242" s="13" t="s">
        <v>79</v>
      </c>
      <c r="AW242" s="13" t="s">
        <v>33</v>
      </c>
      <c r="AX242" s="13" t="s">
        <v>71</v>
      </c>
      <c r="AY242" s="233" t="s">
        <v>138</v>
      </c>
    </row>
    <row r="243" s="14" customFormat="1">
      <c r="A243" s="14"/>
      <c r="B243" s="234"/>
      <c r="C243" s="235"/>
      <c r="D243" s="225" t="s">
        <v>151</v>
      </c>
      <c r="E243" s="236" t="s">
        <v>19</v>
      </c>
      <c r="F243" s="237" t="s">
        <v>79</v>
      </c>
      <c r="G243" s="235"/>
      <c r="H243" s="238">
        <v>1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4" t="s">
        <v>151</v>
      </c>
      <c r="AU243" s="244" t="s">
        <v>147</v>
      </c>
      <c r="AV243" s="14" t="s">
        <v>147</v>
      </c>
      <c r="AW243" s="14" t="s">
        <v>33</v>
      </c>
      <c r="AX243" s="14" t="s">
        <v>79</v>
      </c>
      <c r="AY243" s="244" t="s">
        <v>138</v>
      </c>
    </row>
    <row r="244" s="2" customFormat="1" ht="16.5" customHeight="1">
      <c r="A244" s="39"/>
      <c r="B244" s="40"/>
      <c r="C244" s="205" t="s">
        <v>418</v>
      </c>
      <c r="D244" s="205" t="s">
        <v>141</v>
      </c>
      <c r="E244" s="206" t="s">
        <v>936</v>
      </c>
      <c r="F244" s="207" t="s">
        <v>937</v>
      </c>
      <c r="G244" s="208" t="s">
        <v>860</v>
      </c>
      <c r="H244" s="209">
        <v>7</v>
      </c>
      <c r="I244" s="210"/>
      <c r="J244" s="211">
        <f>ROUND(I244*H244,2)</f>
        <v>0</v>
      </c>
      <c r="K244" s="207" t="s">
        <v>748</v>
      </c>
      <c r="L244" s="45"/>
      <c r="M244" s="212" t="s">
        <v>19</v>
      </c>
      <c r="N244" s="213" t="s">
        <v>43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0.087999999999999995</v>
      </c>
      <c r="T244" s="215">
        <f>S244*H244</f>
        <v>0.61599999999999999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251</v>
      </c>
      <c r="AT244" s="216" t="s">
        <v>141</v>
      </c>
      <c r="AU244" s="216" t="s">
        <v>147</v>
      </c>
      <c r="AY244" s="18" t="s">
        <v>138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147</v>
      </c>
      <c r="BK244" s="217">
        <f>ROUND(I244*H244,2)</f>
        <v>0</v>
      </c>
      <c r="BL244" s="18" t="s">
        <v>251</v>
      </c>
      <c r="BM244" s="216" t="s">
        <v>938</v>
      </c>
    </row>
    <row r="245" s="2" customFormat="1">
      <c r="A245" s="39"/>
      <c r="B245" s="40"/>
      <c r="C245" s="41"/>
      <c r="D245" s="218" t="s">
        <v>149</v>
      </c>
      <c r="E245" s="41"/>
      <c r="F245" s="219" t="s">
        <v>939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149</v>
      </c>
      <c r="AU245" s="18" t="s">
        <v>147</v>
      </c>
    </row>
    <row r="246" s="13" customFormat="1">
      <c r="A246" s="13"/>
      <c r="B246" s="223"/>
      <c r="C246" s="224"/>
      <c r="D246" s="225" t="s">
        <v>151</v>
      </c>
      <c r="E246" s="226" t="s">
        <v>19</v>
      </c>
      <c r="F246" s="227" t="s">
        <v>923</v>
      </c>
      <c r="G246" s="224"/>
      <c r="H246" s="226" t="s">
        <v>19</v>
      </c>
      <c r="I246" s="228"/>
      <c r="J246" s="224"/>
      <c r="K246" s="224"/>
      <c r="L246" s="229"/>
      <c r="M246" s="230"/>
      <c r="N246" s="231"/>
      <c r="O246" s="231"/>
      <c r="P246" s="231"/>
      <c r="Q246" s="231"/>
      <c r="R246" s="231"/>
      <c r="S246" s="231"/>
      <c r="T246" s="23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3" t="s">
        <v>151</v>
      </c>
      <c r="AU246" s="233" t="s">
        <v>147</v>
      </c>
      <c r="AV246" s="13" t="s">
        <v>79</v>
      </c>
      <c r="AW246" s="13" t="s">
        <v>33</v>
      </c>
      <c r="AX246" s="13" t="s">
        <v>71</v>
      </c>
      <c r="AY246" s="233" t="s">
        <v>138</v>
      </c>
    </row>
    <row r="247" s="14" customFormat="1">
      <c r="A247" s="14"/>
      <c r="B247" s="234"/>
      <c r="C247" s="235"/>
      <c r="D247" s="225" t="s">
        <v>151</v>
      </c>
      <c r="E247" s="236" t="s">
        <v>19</v>
      </c>
      <c r="F247" s="237" t="s">
        <v>188</v>
      </c>
      <c r="G247" s="235"/>
      <c r="H247" s="238">
        <v>7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4" t="s">
        <v>151</v>
      </c>
      <c r="AU247" s="244" t="s">
        <v>147</v>
      </c>
      <c r="AV247" s="14" t="s">
        <v>147</v>
      </c>
      <c r="AW247" s="14" t="s">
        <v>33</v>
      </c>
      <c r="AX247" s="14" t="s">
        <v>79</v>
      </c>
      <c r="AY247" s="244" t="s">
        <v>138</v>
      </c>
    </row>
    <row r="248" s="2" customFormat="1" ht="16.5" customHeight="1">
      <c r="A248" s="39"/>
      <c r="B248" s="40"/>
      <c r="C248" s="205" t="s">
        <v>423</v>
      </c>
      <c r="D248" s="205" t="s">
        <v>141</v>
      </c>
      <c r="E248" s="206" t="s">
        <v>940</v>
      </c>
      <c r="F248" s="207" t="s">
        <v>941</v>
      </c>
      <c r="G248" s="208" t="s">
        <v>860</v>
      </c>
      <c r="H248" s="209">
        <v>7</v>
      </c>
      <c r="I248" s="210"/>
      <c r="J248" s="211">
        <f>ROUND(I248*H248,2)</f>
        <v>0</v>
      </c>
      <c r="K248" s="207" t="s">
        <v>748</v>
      </c>
      <c r="L248" s="45"/>
      <c r="M248" s="212" t="s">
        <v>19</v>
      </c>
      <c r="N248" s="213" t="s">
        <v>43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0.024500000000000001</v>
      </c>
      <c r="T248" s="215">
        <f>S248*H248</f>
        <v>0.17150000000000001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251</v>
      </c>
      <c r="AT248" s="216" t="s">
        <v>141</v>
      </c>
      <c r="AU248" s="216" t="s">
        <v>147</v>
      </c>
      <c r="AY248" s="18" t="s">
        <v>138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147</v>
      </c>
      <c r="BK248" s="217">
        <f>ROUND(I248*H248,2)</f>
        <v>0</v>
      </c>
      <c r="BL248" s="18" t="s">
        <v>251</v>
      </c>
      <c r="BM248" s="216" t="s">
        <v>942</v>
      </c>
    </row>
    <row r="249" s="2" customFormat="1">
      <c r="A249" s="39"/>
      <c r="B249" s="40"/>
      <c r="C249" s="41"/>
      <c r="D249" s="218" t="s">
        <v>149</v>
      </c>
      <c r="E249" s="41"/>
      <c r="F249" s="219" t="s">
        <v>943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149</v>
      </c>
      <c r="AU249" s="18" t="s">
        <v>147</v>
      </c>
    </row>
    <row r="250" s="13" customFormat="1">
      <c r="A250" s="13"/>
      <c r="B250" s="223"/>
      <c r="C250" s="224"/>
      <c r="D250" s="225" t="s">
        <v>151</v>
      </c>
      <c r="E250" s="226" t="s">
        <v>19</v>
      </c>
      <c r="F250" s="227" t="s">
        <v>923</v>
      </c>
      <c r="G250" s="224"/>
      <c r="H250" s="226" t="s">
        <v>19</v>
      </c>
      <c r="I250" s="228"/>
      <c r="J250" s="224"/>
      <c r="K250" s="224"/>
      <c r="L250" s="229"/>
      <c r="M250" s="230"/>
      <c r="N250" s="231"/>
      <c r="O250" s="231"/>
      <c r="P250" s="231"/>
      <c r="Q250" s="231"/>
      <c r="R250" s="231"/>
      <c r="S250" s="231"/>
      <c r="T250" s="23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3" t="s">
        <v>151</v>
      </c>
      <c r="AU250" s="233" t="s">
        <v>147</v>
      </c>
      <c r="AV250" s="13" t="s">
        <v>79</v>
      </c>
      <c r="AW250" s="13" t="s">
        <v>33</v>
      </c>
      <c r="AX250" s="13" t="s">
        <v>71</v>
      </c>
      <c r="AY250" s="233" t="s">
        <v>138</v>
      </c>
    </row>
    <row r="251" s="14" customFormat="1">
      <c r="A251" s="14"/>
      <c r="B251" s="234"/>
      <c r="C251" s="235"/>
      <c r="D251" s="225" t="s">
        <v>151</v>
      </c>
      <c r="E251" s="236" t="s">
        <v>19</v>
      </c>
      <c r="F251" s="237" t="s">
        <v>188</v>
      </c>
      <c r="G251" s="235"/>
      <c r="H251" s="238">
        <v>7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4" t="s">
        <v>151</v>
      </c>
      <c r="AU251" s="244" t="s">
        <v>147</v>
      </c>
      <c r="AV251" s="14" t="s">
        <v>147</v>
      </c>
      <c r="AW251" s="14" t="s">
        <v>33</v>
      </c>
      <c r="AX251" s="14" t="s">
        <v>79</v>
      </c>
      <c r="AY251" s="244" t="s">
        <v>138</v>
      </c>
    </row>
    <row r="252" s="2" customFormat="1" ht="16.5" customHeight="1">
      <c r="A252" s="39"/>
      <c r="B252" s="40"/>
      <c r="C252" s="205" t="s">
        <v>428</v>
      </c>
      <c r="D252" s="205" t="s">
        <v>141</v>
      </c>
      <c r="E252" s="206" t="s">
        <v>944</v>
      </c>
      <c r="F252" s="207" t="s">
        <v>945</v>
      </c>
      <c r="G252" s="208" t="s">
        <v>860</v>
      </c>
      <c r="H252" s="209">
        <v>6</v>
      </c>
      <c r="I252" s="210"/>
      <c r="J252" s="211">
        <f>ROUND(I252*H252,2)</f>
        <v>0</v>
      </c>
      <c r="K252" s="207" t="s">
        <v>748</v>
      </c>
      <c r="L252" s="45"/>
      <c r="M252" s="212" t="s">
        <v>19</v>
      </c>
      <c r="N252" s="213" t="s">
        <v>43</v>
      </c>
      <c r="O252" s="85"/>
      <c r="P252" s="214">
        <f>O252*H252</f>
        <v>0</v>
      </c>
      <c r="Q252" s="214">
        <v>0.01234</v>
      </c>
      <c r="R252" s="214">
        <f>Q252*H252</f>
        <v>0.074039999999999995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251</v>
      </c>
      <c r="AT252" s="216" t="s">
        <v>141</v>
      </c>
      <c r="AU252" s="216" t="s">
        <v>147</v>
      </c>
      <c r="AY252" s="18" t="s">
        <v>138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147</v>
      </c>
      <c r="BK252" s="217">
        <f>ROUND(I252*H252,2)</f>
        <v>0</v>
      </c>
      <c r="BL252" s="18" t="s">
        <v>251</v>
      </c>
      <c r="BM252" s="216" t="s">
        <v>946</v>
      </c>
    </row>
    <row r="253" s="2" customFormat="1">
      <c r="A253" s="39"/>
      <c r="B253" s="40"/>
      <c r="C253" s="41"/>
      <c r="D253" s="218" t="s">
        <v>149</v>
      </c>
      <c r="E253" s="41"/>
      <c r="F253" s="219" t="s">
        <v>947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149</v>
      </c>
      <c r="AU253" s="18" t="s">
        <v>147</v>
      </c>
    </row>
    <row r="254" s="13" customFormat="1">
      <c r="A254" s="13"/>
      <c r="B254" s="223"/>
      <c r="C254" s="224"/>
      <c r="D254" s="225" t="s">
        <v>151</v>
      </c>
      <c r="E254" s="226" t="s">
        <v>19</v>
      </c>
      <c r="F254" s="227" t="s">
        <v>923</v>
      </c>
      <c r="G254" s="224"/>
      <c r="H254" s="226" t="s">
        <v>19</v>
      </c>
      <c r="I254" s="228"/>
      <c r="J254" s="224"/>
      <c r="K254" s="224"/>
      <c r="L254" s="229"/>
      <c r="M254" s="230"/>
      <c r="N254" s="231"/>
      <c r="O254" s="231"/>
      <c r="P254" s="231"/>
      <c r="Q254" s="231"/>
      <c r="R254" s="231"/>
      <c r="S254" s="231"/>
      <c r="T254" s="23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3" t="s">
        <v>151</v>
      </c>
      <c r="AU254" s="233" t="s">
        <v>147</v>
      </c>
      <c r="AV254" s="13" t="s">
        <v>79</v>
      </c>
      <c r="AW254" s="13" t="s">
        <v>33</v>
      </c>
      <c r="AX254" s="13" t="s">
        <v>71</v>
      </c>
      <c r="AY254" s="233" t="s">
        <v>138</v>
      </c>
    </row>
    <row r="255" s="14" customFormat="1">
      <c r="A255" s="14"/>
      <c r="B255" s="234"/>
      <c r="C255" s="235"/>
      <c r="D255" s="225" t="s">
        <v>151</v>
      </c>
      <c r="E255" s="236" t="s">
        <v>19</v>
      </c>
      <c r="F255" s="237" t="s">
        <v>165</v>
      </c>
      <c r="G255" s="235"/>
      <c r="H255" s="238">
        <v>6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4" t="s">
        <v>151</v>
      </c>
      <c r="AU255" s="244" t="s">
        <v>147</v>
      </c>
      <c r="AV255" s="14" t="s">
        <v>147</v>
      </c>
      <c r="AW255" s="14" t="s">
        <v>33</v>
      </c>
      <c r="AX255" s="14" t="s">
        <v>79</v>
      </c>
      <c r="AY255" s="244" t="s">
        <v>138</v>
      </c>
    </row>
    <row r="256" s="2" customFormat="1" ht="16.5" customHeight="1">
      <c r="A256" s="39"/>
      <c r="B256" s="40"/>
      <c r="C256" s="205" t="s">
        <v>433</v>
      </c>
      <c r="D256" s="205" t="s">
        <v>141</v>
      </c>
      <c r="E256" s="206" t="s">
        <v>948</v>
      </c>
      <c r="F256" s="207" t="s">
        <v>949</v>
      </c>
      <c r="G256" s="208" t="s">
        <v>860</v>
      </c>
      <c r="H256" s="209">
        <v>8</v>
      </c>
      <c r="I256" s="210"/>
      <c r="J256" s="211">
        <f>ROUND(I256*H256,2)</f>
        <v>0</v>
      </c>
      <c r="K256" s="207" t="s">
        <v>748</v>
      </c>
      <c r="L256" s="45"/>
      <c r="M256" s="212" t="s">
        <v>19</v>
      </c>
      <c r="N256" s="213" t="s">
        <v>43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0.0091999999999999998</v>
      </c>
      <c r="T256" s="215">
        <f>S256*H256</f>
        <v>0.073599999999999999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251</v>
      </c>
      <c r="AT256" s="216" t="s">
        <v>141</v>
      </c>
      <c r="AU256" s="216" t="s">
        <v>147</v>
      </c>
      <c r="AY256" s="18" t="s">
        <v>138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147</v>
      </c>
      <c r="BK256" s="217">
        <f>ROUND(I256*H256,2)</f>
        <v>0</v>
      </c>
      <c r="BL256" s="18" t="s">
        <v>251</v>
      </c>
      <c r="BM256" s="216" t="s">
        <v>950</v>
      </c>
    </row>
    <row r="257" s="2" customFormat="1">
      <c r="A257" s="39"/>
      <c r="B257" s="40"/>
      <c r="C257" s="41"/>
      <c r="D257" s="218" t="s">
        <v>149</v>
      </c>
      <c r="E257" s="41"/>
      <c r="F257" s="219" t="s">
        <v>951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149</v>
      </c>
      <c r="AU257" s="18" t="s">
        <v>147</v>
      </c>
    </row>
    <row r="258" s="13" customFormat="1">
      <c r="A258" s="13"/>
      <c r="B258" s="223"/>
      <c r="C258" s="224"/>
      <c r="D258" s="225" t="s">
        <v>151</v>
      </c>
      <c r="E258" s="226" t="s">
        <v>19</v>
      </c>
      <c r="F258" s="227" t="s">
        <v>923</v>
      </c>
      <c r="G258" s="224"/>
      <c r="H258" s="226" t="s">
        <v>19</v>
      </c>
      <c r="I258" s="228"/>
      <c r="J258" s="224"/>
      <c r="K258" s="224"/>
      <c r="L258" s="229"/>
      <c r="M258" s="230"/>
      <c r="N258" s="231"/>
      <c r="O258" s="231"/>
      <c r="P258" s="231"/>
      <c r="Q258" s="231"/>
      <c r="R258" s="231"/>
      <c r="S258" s="231"/>
      <c r="T258" s="23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3" t="s">
        <v>151</v>
      </c>
      <c r="AU258" s="233" t="s">
        <v>147</v>
      </c>
      <c r="AV258" s="13" t="s">
        <v>79</v>
      </c>
      <c r="AW258" s="13" t="s">
        <v>33</v>
      </c>
      <c r="AX258" s="13" t="s">
        <v>71</v>
      </c>
      <c r="AY258" s="233" t="s">
        <v>138</v>
      </c>
    </row>
    <row r="259" s="14" customFormat="1">
      <c r="A259" s="14"/>
      <c r="B259" s="234"/>
      <c r="C259" s="235"/>
      <c r="D259" s="225" t="s">
        <v>151</v>
      </c>
      <c r="E259" s="236" t="s">
        <v>19</v>
      </c>
      <c r="F259" s="237" t="s">
        <v>195</v>
      </c>
      <c r="G259" s="235"/>
      <c r="H259" s="238">
        <v>8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4" t="s">
        <v>151</v>
      </c>
      <c r="AU259" s="244" t="s">
        <v>147</v>
      </c>
      <c r="AV259" s="14" t="s">
        <v>147</v>
      </c>
      <c r="AW259" s="14" t="s">
        <v>33</v>
      </c>
      <c r="AX259" s="14" t="s">
        <v>79</v>
      </c>
      <c r="AY259" s="244" t="s">
        <v>138</v>
      </c>
    </row>
    <row r="260" s="2" customFormat="1" ht="16.5" customHeight="1">
      <c r="A260" s="39"/>
      <c r="B260" s="40"/>
      <c r="C260" s="205" t="s">
        <v>441</v>
      </c>
      <c r="D260" s="205" t="s">
        <v>141</v>
      </c>
      <c r="E260" s="206" t="s">
        <v>952</v>
      </c>
      <c r="F260" s="207" t="s">
        <v>953</v>
      </c>
      <c r="G260" s="208" t="s">
        <v>226</v>
      </c>
      <c r="H260" s="209">
        <v>12</v>
      </c>
      <c r="I260" s="210"/>
      <c r="J260" s="211">
        <f>ROUND(I260*H260,2)</f>
        <v>0</v>
      </c>
      <c r="K260" s="207" t="s">
        <v>748</v>
      </c>
      <c r="L260" s="45"/>
      <c r="M260" s="212" t="s">
        <v>19</v>
      </c>
      <c r="N260" s="213" t="s">
        <v>43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0.00048999999999999998</v>
      </c>
      <c r="T260" s="215">
        <f>S260*H260</f>
        <v>0.0058799999999999998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251</v>
      </c>
      <c r="AT260" s="216" t="s">
        <v>141</v>
      </c>
      <c r="AU260" s="216" t="s">
        <v>147</v>
      </c>
      <c r="AY260" s="18" t="s">
        <v>138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147</v>
      </c>
      <c r="BK260" s="217">
        <f>ROUND(I260*H260,2)</f>
        <v>0</v>
      </c>
      <c r="BL260" s="18" t="s">
        <v>251</v>
      </c>
      <c r="BM260" s="216" t="s">
        <v>954</v>
      </c>
    </row>
    <row r="261" s="2" customFormat="1">
      <c r="A261" s="39"/>
      <c r="B261" s="40"/>
      <c r="C261" s="41"/>
      <c r="D261" s="218" t="s">
        <v>149</v>
      </c>
      <c r="E261" s="41"/>
      <c r="F261" s="219" t="s">
        <v>955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149</v>
      </c>
      <c r="AU261" s="18" t="s">
        <v>147</v>
      </c>
    </row>
    <row r="262" s="13" customFormat="1">
      <c r="A262" s="13"/>
      <c r="B262" s="223"/>
      <c r="C262" s="224"/>
      <c r="D262" s="225" t="s">
        <v>151</v>
      </c>
      <c r="E262" s="226" t="s">
        <v>19</v>
      </c>
      <c r="F262" s="227" t="s">
        <v>923</v>
      </c>
      <c r="G262" s="224"/>
      <c r="H262" s="226" t="s">
        <v>19</v>
      </c>
      <c r="I262" s="228"/>
      <c r="J262" s="224"/>
      <c r="K262" s="224"/>
      <c r="L262" s="229"/>
      <c r="M262" s="230"/>
      <c r="N262" s="231"/>
      <c r="O262" s="231"/>
      <c r="P262" s="231"/>
      <c r="Q262" s="231"/>
      <c r="R262" s="231"/>
      <c r="S262" s="231"/>
      <c r="T262" s="23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3" t="s">
        <v>151</v>
      </c>
      <c r="AU262" s="233" t="s">
        <v>147</v>
      </c>
      <c r="AV262" s="13" t="s">
        <v>79</v>
      </c>
      <c r="AW262" s="13" t="s">
        <v>33</v>
      </c>
      <c r="AX262" s="13" t="s">
        <v>71</v>
      </c>
      <c r="AY262" s="233" t="s">
        <v>138</v>
      </c>
    </row>
    <row r="263" s="14" customFormat="1">
      <c r="A263" s="14"/>
      <c r="B263" s="234"/>
      <c r="C263" s="235"/>
      <c r="D263" s="225" t="s">
        <v>151</v>
      </c>
      <c r="E263" s="236" t="s">
        <v>19</v>
      </c>
      <c r="F263" s="237" t="s">
        <v>223</v>
      </c>
      <c r="G263" s="235"/>
      <c r="H263" s="238">
        <v>12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4" t="s">
        <v>151</v>
      </c>
      <c r="AU263" s="244" t="s">
        <v>147</v>
      </c>
      <c r="AV263" s="14" t="s">
        <v>147</v>
      </c>
      <c r="AW263" s="14" t="s">
        <v>33</v>
      </c>
      <c r="AX263" s="14" t="s">
        <v>79</v>
      </c>
      <c r="AY263" s="244" t="s">
        <v>138</v>
      </c>
    </row>
    <row r="264" s="2" customFormat="1" ht="16.5" customHeight="1">
      <c r="A264" s="39"/>
      <c r="B264" s="40"/>
      <c r="C264" s="205" t="s">
        <v>447</v>
      </c>
      <c r="D264" s="205" t="s">
        <v>141</v>
      </c>
      <c r="E264" s="206" t="s">
        <v>956</v>
      </c>
      <c r="F264" s="207" t="s">
        <v>957</v>
      </c>
      <c r="G264" s="208" t="s">
        <v>860</v>
      </c>
      <c r="H264" s="209">
        <v>42</v>
      </c>
      <c r="I264" s="210"/>
      <c r="J264" s="211">
        <f>ROUND(I264*H264,2)</f>
        <v>0</v>
      </c>
      <c r="K264" s="207" t="s">
        <v>748</v>
      </c>
      <c r="L264" s="45"/>
      <c r="M264" s="212" t="s">
        <v>19</v>
      </c>
      <c r="N264" s="213" t="s">
        <v>43</v>
      </c>
      <c r="O264" s="85"/>
      <c r="P264" s="214">
        <f>O264*H264</f>
        <v>0</v>
      </c>
      <c r="Q264" s="214">
        <v>0.00024000000000000001</v>
      </c>
      <c r="R264" s="214">
        <f>Q264*H264</f>
        <v>0.01008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251</v>
      </c>
      <c r="AT264" s="216" t="s">
        <v>141</v>
      </c>
      <c r="AU264" s="216" t="s">
        <v>147</v>
      </c>
      <c r="AY264" s="18" t="s">
        <v>138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147</v>
      </c>
      <c r="BK264" s="217">
        <f>ROUND(I264*H264,2)</f>
        <v>0</v>
      </c>
      <c r="BL264" s="18" t="s">
        <v>251</v>
      </c>
      <c r="BM264" s="216" t="s">
        <v>958</v>
      </c>
    </row>
    <row r="265" s="2" customFormat="1">
      <c r="A265" s="39"/>
      <c r="B265" s="40"/>
      <c r="C265" s="41"/>
      <c r="D265" s="218" t="s">
        <v>149</v>
      </c>
      <c r="E265" s="41"/>
      <c r="F265" s="219" t="s">
        <v>959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149</v>
      </c>
      <c r="AU265" s="18" t="s">
        <v>147</v>
      </c>
    </row>
    <row r="266" s="13" customFormat="1">
      <c r="A266" s="13"/>
      <c r="B266" s="223"/>
      <c r="C266" s="224"/>
      <c r="D266" s="225" t="s">
        <v>151</v>
      </c>
      <c r="E266" s="226" t="s">
        <v>19</v>
      </c>
      <c r="F266" s="227" t="s">
        <v>923</v>
      </c>
      <c r="G266" s="224"/>
      <c r="H266" s="226" t="s">
        <v>19</v>
      </c>
      <c r="I266" s="228"/>
      <c r="J266" s="224"/>
      <c r="K266" s="224"/>
      <c r="L266" s="229"/>
      <c r="M266" s="230"/>
      <c r="N266" s="231"/>
      <c r="O266" s="231"/>
      <c r="P266" s="231"/>
      <c r="Q266" s="231"/>
      <c r="R266" s="231"/>
      <c r="S266" s="231"/>
      <c r="T266" s="23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3" t="s">
        <v>151</v>
      </c>
      <c r="AU266" s="233" t="s">
        <v>147</v>
      </c>
      <c r="AV266" s="13" t="s">
        <v>79</v>
      </c>
      <c r="AW266" s="13" t="s">
        <v>33</v>
      </c>
      <c r="AX266" s="13" t="s">
        <v>71</v>
      </c>
      <c r="AY266" s="233" t="s">
        <v>138</v>
      </c>
    </row>
    <row r="267" s="14" customFormat="1">
      <c r="A267" s="14"/>
      <c r="B267" s="234"/>
      <c r="C267" s="235"/>
      <c r="D267" s="225" t="s">
        <v>151</v>
      </c>
      <c r="E267" s="236" t="s">
        <v>19</v>
      </c>
      <c r="F267" s="237" t="s">
        <v>155</v>
      </c>
      <c r="G267" s="235"/>
      <c r="H267" s="238">
        <v>14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4" t="s">
        <v>151</v>
      </c>
      <c r="AU267" s="244" t="s">
        <v>147</v>
      </c>
      <c r="AV267" s="14" t="s">
        <v>147</v>
      </c>
      <c r="AW267" s="14" t="s">
        <v>33</v>
      </c>
      <c r="AX267" s="14" t="s">
        <v>71</v>
      </c>
      <c r="AY267" s="244" t="s">
        <v>138</v>
      </c>
    </row>
    <row r="268" s="14" customFormat="1">
      <c r="A268" s="14"/>
      <c r="B268" s="234"/>
      <c r="C268" s="235"/>
      <c r="D268" s="225" t="s">
        <v>151</v>
      </c>
      <c r="E268" s="236" t="s">
        <v>19</v>
      </c>
      <c r="F268" s="237" t="s">
        <v>1052</v>
      </c>
      <c r="G268" s="235"/>
      <c r="H268" s="238">
        <v>16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4" t="s">
        <v>151</v>
      </c>
      <c r="AU268" s="244" t="s">
        <v>147</v>
      </c>
      <c r="AV268" s="14" t="s">
        <v>147</v>
      </c>
      <c r="AW268" s="14" t="s">
        <v>33</v>
      </c>
      <c r="AX268" s="14" t="s">
        <v>71</v>
      </c>
      <c r="AY268" s="244" t="s">
        <v>138</v>
      </c>
    </row>
    <row r="269" s="14" customFormat="1">
      <c r="A269" s="14"/>
      <c r="B269" s="234"/>
      <c r="C269" s="235"/>
      <c r="D269" s="225" t="s">
        <v>151</v>
      </c>
      <c r="E269" s="236" t="s">
        <v>19</v>
      </c>
      <c r="F269" s="237" t="s">
        <v>223</v>
      </c>
      <c r="G269" s="235"/>
      <c r="H269" s="238">
        <v>12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4" t="s">
        <v>151</v>
      </c>
      <c r="AU269" s="244" t="s">
        <v>147</v>
      </c>
      <c r="AV269" s="14" t="s">
        <v>147</v>
      </c>
      <c r="AW269" s="14" t="s">
        <v>33</v>
      </c>
      <c r="AX269" s="14" t="s">
        <v>71</v>
      </c>
      <c r="AY269" s="244" t="s">
        <v>138</v>
      </c>
    </row>
    <row r="270" s="15" customFormat="1">
      <c r="A270" s="15"/>
      <c r="B270" s="245"/>
      <c r="C270" s="246"/>
      <c r="D270" s="225" t="s">
        <v>151</v>
      </c>
      <c r="E270" s="247" t="s">
        <v>19</v>
      </c>
      <c r="F270" s="248" t="s">
        <v>156</v>
      </c>
      <c r="G270" s="246"/>
      <c r="H270" s="249">
        <v>42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5" t="s">
        <v>151</v>
      </c>
      <c r="AU270" s="255" t="s">
        <v>147</v>
      </c>
      <c r="AV270" s="15" t="s">
        <v>146</v>
      </c>
      <c r="AW270" s="15" t="s">
        <v>33</v>
      </c>
      <c r="AX270" s="15" t="s">
        <v>79</v>
      </c>
      <c r="AY270" s="255" t="s">
        <v>138</v>
      </c>
    </row>
    <row r="271" s="2" customFormat="1" ht="16.5" customHeight="1">
      <c r="A271" s="39"/>
      <c r="B271" s="40"/>
      <c r="C271" s="205" t="s">
        <v>453</v>
      </c>
      <c r="D271" s="205" t="s">
        <v>141</v>
      </c>
      <c r="E271" s="206" t="s">
        <v>960</v>
      </c>
      <c r="F271" s="207" t="s">
        <v>961</v>
      </c>
      <c r="G271" s="208" t="s">
        <v>226</v>
      </c>
      <c r="H271" s="209">
        <v>6</v>
      </c>
      <c r="I271" s="210"/>
      <c r="J271" s="211">
        <f>ROUND(I271*H271,2)</f>
        <v>0</v>
      </c>
      <c r="K271" s="207" t="s">
        <v>748</v>
      </c>
      <c r="L271" s="45"/>
      <c r="M271" s="212" t="s">
        <v>19</v>
      </c>
      <c r="N271" s="213" t="s">
        <v>43</v>
      </c>
      <c r="O271" s="85"/>
      <c r="P271" s="214">
        <f>O271*H271</f>
        <v>0</v>
      </c>
      <c r="Q271" s="214">
        <v>0.00109</v>
      </c>
      <c r="R271" s="214">
        <f>Q271*H271</f>
        <v>0.0065400000000000007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251</v>
      </c>
      <c r="AT271" s="216" t="s">
        <v>141</v>
      </c>
      <c r="AU271" s="216" t="s">
        <v>147</v>
      </c>
      <c r="AY271" s="18" t="s">
        <v>138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147</v>
      </c>
      <c r="BK271" s="217">
        <f>ROUND(I271*H271,2)</f>
        <v>0</v>
      </c>
      <c r="BL271" s="18" t="s">
        <v>251</v>
      </c>
      <c r="BM271" s="216" t="s">
        <v>962</v>
      </c>
    </row>
    <row r="272" s="2" customFormat="1">
      <c r="A272" s="39"/>
      <c r="B272" s="40"/>
      <c r="C272" s="41"/>
      <c r="D272" s="218" t="s">
        <v>149</v>
      </c>
      <c r="E272" s="41"/>
      <c r="F272" s="219" t="s">
        <v>963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149</v>
      </c>
      <c r="AU272" s="18" t="s">
        <v>147</v>
      </c>
    </row>
    <row r="273" s="13" customFormat="1">
      <c r="A273" s="13"/>
      <c r="B273" s="223"/>
      <c r="C273" s="224"/>
      <c r="D273" s="225" t="s">
        <v>151</v>
      </c>
      <c r="E273" s="226" t="s">
        <v>19</v>
      </c>
      <c r="F273" s="227" t="s">
        <v>923</v>
      </c>
      <c r="G273" s="224"/>
      <c r="H273" s="226" t="s">
        <v>19</v>
      </c>
      <c r="I273" s="228"/>
      <c r="J273" s="224"/>
      <c r="K273" s="224"/>
      <c r="L273" s="229"/>
      <c r="M273" s="230"/>
      <c r="N273" s="231"/>
      <c r="O273" s="231"/>
      <c r="P273" s="231"/>
      <c r="Q273" s="231"/>
      <c r="R273" s="231"/>
      <c r="S273" s="231"/>
      <c r="T273" s="23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3" t="s">
        <v>151</v>
      </c>
      <c r="AU273" s="233" t="s">
        <v>147</v>
      </c>
      <c r="AV273" s="13" t="s">
        <v>79</v>
      </c>
      <c r="AW273" s="13" t="s">
        <v>33</v>
      </c>
      <c r="AX273" s="13" t="s">
        <v>71</v>
      </c>
      <c r="AY273" s="233" t="s">
        <v>138</v>
      </c>
    </row>
    <row r="274" s="14" customFormat="1">
      <c r="A274" s="14"/>
      <c r="B274" s="234"/>
      <c r="C274" s="235"/>
      <c r="D274" s="225" t="s">
        <v>151</v>
      </c>
      <c r="E274" s="236" t="s">
        <v>19</v>
      </c>
      <c r="F274" s="237" t="s">
        <v>165</v>
      </c>
      <c r="G274" s="235"/>
      <c r="H274" s="238">
        <v>6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4" t="s">
        <v>151</v>
      </c>
      <c r="AU274" s="244" t="s">
        <v>147</v>
      </c>
      <c r="AV274" s="14" t="s">
        <v>147</v>
      </c>
      <c r="AW274" s="14" t="s">
        <v>33</v>
      </c>
      <c r="AX274" s="14" t="s">
        <v>79</v>
      </c>
      <c r="AY274" s="244" t="s">
        <v>138</v>
      </c>
    </row>
    <row r="275" s="2" customFormat="1" ht="16.5" customHeight="1">
      <c r="A275" s="39"/>
      <c r="B275" s="40"/>
      <c r="C275" s="205" t="s">
        <v>459</v>
      </c>
      <c r="D275" s="205" t="s">
        <v>141</v>
      </c>
      <c r="E275" s="206" t="s">
        <v>964</v>
      </c>
      <c r="F275" s="207" t="s">
        <v>965</v>
      </c>
      <c r="G275" s="208" t="s">
        <v>860</v>
      </c>
      <c r="H275" s="209">
        <v>21</v>
      </c>
      <c r="I275" s="210"/>
      <c r="J275" s="211">
        <f>ROUND(I275*H275,2)</f>
        <v>0</v>
      </c>
      <c r="K275" s="207" t="s">
        <v>748</v>
      </c>
      <c r="L275" s="45"/>
      <c r="M275" s="212" t="s">
        <v>19</v>
      </c>
      <c r="N275" s="213" t="s">
        <v>43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0.00156</v>
      </c>
      <c r="T275" s="215">
        <f>S275*H275</f>
        <v>0.032759999999999997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251</v>
      </c>
      <c r="AT275" s="216" t="s">
        <v>141</v>
      </c>
      <c r="AU275" s="216" t="s">
        <v>147</v>
      </c>
      <c r="AY275" s="18" t="s">
        <v>138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147</v>
      </c>
      <c r="BK275" s="217">
        <f>ROUND(I275*H275,2)</f>
        <v>0</v>
      </c>
      <c r="BL275" s="18" t="s">
        <v>251</v>
      </c>
      <c r="BM275" s="216" t="s">
        <v>966</v>
      </c>
    </row>
    <row r="276" s="2" customFormat="1">
      <c r="A276" s="39"/>
      <c r="B276" s="40"/>
      <c r="C276" s="41"/>
      <c r="D276" s="218" t="s">
        <v>149</v>
      </c>
      <c r="E276" s="41"/>
      <c r="F276" s="219" t="s">
        <v>967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149</v>
      </c>
      <c r="AU276" s="18" t="s">
        <v>147</v>
      </c>
    </row>
    <row r="277" s="13" customFormat="1">
      <c r="A277" s="13"/>
      <c r="B277" s="223"/>
      <c r="C277" s="224"/>
      <c r="D277" s="225" t="s">
        <v>151</v>
      </c>
      <c r="E277" s="226" t="s">
        <v>19</v>
      </c>
      <c r="F277" s="227" t="s">
        <v>923</v>
      </c>
      <c r="G277" s="224"/>
      <c r="H277" s="226" t="s">
        <v>19</v>
      </c>
      <c r="I277" s="228"/>
      <c r="J277" s="224"/>
      <c r="K277" s="224"/>
      <c r="L277" s="229"/>
      <c r="M277" s="230"/>
      <c r="N277" s="231"/>
      <c r="O277" s="231"/>
      <c r="P277" s="231"/>
      <c r="Q277" s="231"/>
      <c r="R277" s="231"/>
      <c r="S277" s="231"/>
      <c r="T277" s="23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3" t="s">
        <v>151</v>
      </c>
      <c r="AU277" s="233" t="s">
        <v>147</v>
      </c>
      <c r="AV277" s="13" t="s">
        <v>79</v>
      </c>
      <c r="AW277" s="13" t="s">
        <v>33</v>
      </c>
      <c r="AX277" s="13" t="s">
        <v>71</v>
      </c>
      <c r="AY277" s="233" t="s">
        <v>138</v>
      </c>
    </row>
    <row r="278" s="14" customFormat="1">
      <c r="A278" s="14"/>
      <c r="B278" s="234"/>
      <c r="C278" s="235"/>
      <c r="D278" s="225" t="s">
        <v>151</v>
      </c>
      <c r="E278" s="236" t="s">
        <v>19</v>
      </c>
      <c r="F278" s="237" t="s">
        <v>968</v>
      </c>
      <c r="G278" s="235"/>
      <c r="H278" s="238">
        <v>21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4" t="s">
        <v>151</v>
      </c>
      <c r="AU278" s="244" t="s">
        <v>147</v>
      </c>
      <c r="AV278" s="14" t="s">
        <v>147</v>
      </c>
      <c r="AW278" s="14" t="s">
        <v>33</v>
      </c>
      <c r="AX278" s="14" t="s">
        <v>71</v>
      </c>
      <c r="AY278" s="244" t="s">
        <v>138</v>
      </c>
    </row>
    <row r="279" s="15" customFormat="1">
      <c r="A279" s="15"/>
      <c r="B279" s="245"/>
      <c r="C279" s="246"/>
      <c r="D279" s="225" t="s">
        <v>151</v>
      </c>
      <c r="E279" s="247" t="s">
        <v>19</v>
      </c>
      <c r="F279" s="248" t="s">
        <v>156</v>
      </c>
      <c r="G279" s="246"/>
      <c r="H279" s="249">
        <v>21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5" t="s">
        <v>151</v>
      </c>
      <c r="AU279" s="255" t="s">
        <v>147</v>
      </c>
      <c r="AV279" s="15" t="s">
        <v>146</v>
      </c>
      <c r="AW279" s="15" t="s">
        <v>33</v>
      </c>
      <c r="AX279" s="15" t="s">
        <v>79</v>
      </c>
      <c r="AY279" s="255" t="s">
        <v>138</v>
      </c>
    </row>
    <row r="280" s="2" customFormat="1" ht="16.5" customHeight="1">
      <c r="A280" s="39"/>
      <c r="B280" s="40"/>
      <c r="C280" s="205" t="s">
        <v>463</v>
      </c>
      <c r="D280" s="205" t="s">
        <v>141</v>
      </c>
      <c r="E280" s="206" t="s">
        <v>969</v>
      </c>
      <c r="F280" s="207" t="s">
        <v>970</v>
      </c>
      <c r="G280" s="208" t="s">
        <v>860</v>
      </c>
      <c r="H280" s="209">
        <v>8</v>
      </c>
      <c r="I280" s="210"/>
      <c r="J280" s="211">
        <f>ROUND(I280*H280,2)</f>
        <v>0</v>
      </c>
      <c r="K280" s="207" t="s">
        <v>971</v>
      </c>
      <c r="L280" s="45"/>
      <c r="M280" s="212" t="s">
        <v>19</v>
      </c>
      <c r="N280" s="213" t="s">
        <v>43</v>
      </c>
      <c r="O280" s="85"/>
      <c r="P280" s="214">
        <f>O280*H280</f>
        <v>0</v>
      </c>
      <c r="Q280" s="214">
        <v>0.0018</v>
      </c>
      <c r="R280" s="214">
        <f>Q280*H280</f>
        <v>0.0144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251</v>
      </c>
      <c r="AT280" s="216" t="s">
        <v>141</v>
      </c>
      <c r="AU280" s="216" t="s">
        <v>147</v>
      </c>
      <c r="AY280" s="18" t="s">
        <v>138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147</v>
      </c>
      <c r="BK280" s="217">
        <f>ROUND(I280*H280,2)</f>
        <v>0</v>
      </c>
      <c r="BL280" s="18" t="s">
        <v>251</v>
      </c>
      <c r="BM280" s="216" t="s">
        <v>972</v>
      </c>
    </row>
    <row r="281" s="13" customFormat="1">
      <c r="A281" s="13"/>
      <c r="B281" s="223"/>
      <c r="C281" s="224"/>
      <c r="D281" s="225" t="s">
        <v>151</v>
      </c>
      <c r="E281" s="226" t="s">
        <v>19</v>
      </c>
      <c r="F281" s="227" t="s">
        <v>923</v>
      </c>
      <c r="G281" s="224"/>
      <c r="H281" s="226" t="s">
        <v>19</v>
      </c>
      <c r="I281" s="228"/>
      <c r="J281" s="224"/>
      <c r="K281" s="224"/>
      <c r="L281" s="229"/>
      <c r="M281" s="230"/>
      <c r="N281" s="231"/>
      <c r="O281" s="231"/>
      <c r="P281" s="231"/>
      <c r="Q281" s="231"/>
      <c r="R281" s="231"/>
      <c r="S281" s="231"/>
      <c r="T281" s="23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3" t="s">
        <v>151</v>
      </c>
      <c r="AU281" s="233" t="s">
        <v>147</v>
      </c>
      <c r="AV281" s="13" t="s">
        <v>79</v>
      </c>
      <c r="AW281" s="13" t="s">
        <v>33</v>
      </c>
      <c r="AX281" s="13" t="s">
        <v>71</v>
      </c>
      <c r="AY281" s="233" t="s">
        <v>138</v>
      </c>
    </row>
    <row r="282" s="14" customFormat="1">
      <c r="A282" s="14"/>
      <c r="B282" s="234"/>
      <c r="C282" s="235"/>
      <c r="D282" s="225" t="s">
        <v>151</v>
      </c>
      <c r="E282" s="236" t="s">
        <v>19</v>
      </c>
      <c r="F282" s="237" t="s">
        <v>195</v>
      </c>
      <c r="G282" s="235"/>
      <c r="H282" s="238">
        <v>8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4" t="s">
        <v>151</v>
      </c>
      <c r="AU282" s="244" t="s">
        <v>147</v>
      </c>
      <c r="AV282" s="14" t="s">
        <v>147</v>
      </c>
      <c r="AW282" s="14" t="s">
        <v>33</v>
      </c>
      <c r="AX282" s="14" t="s">
        <v>79</v>
      </c>
      <c r="AY282" s="244" t="s">
        <v>138</v>
      </c>
    </row>
    <row r="283" s="2" customFormat="1" ht="16.5" customHeight="1">
      <c r="A283" s="39"/>
      <c r="B283" s="40"/>
      <c r="C283" s="205" t="s">
        <v>468</v>
      </c>
      <c r="D283" s="205" t="s">
        <v>141</v>
      </c>
      <c r="E283" s="206" t="s">
        <v>973</v>
      </c>
      <c r="F283" s="207" t="s">
        <v>974</v>
      </c>
      <c r="G283" s="208" t="s">
        <v>860</v>
      </c>
      <c r="H283" s="209">
        <v>7</v>
      </c>
      <c r="I283" s="210"/>
      <c r="J283" s="211">
        <f>ROUND(I283*H283,2)</f>
        <v>0</v>
      </c>
      <c r="K283" s="207" t="s">
        <v>748</v>
      </c>
      <c r="L283" s="45"/>
      <c r="M283" s="212" t="s">
        <v>19</v>
      </c>
      <c r="N283" s="213" t="s">
        <v>43</v>
      </c>
      <c r="O283" s="85"/>
      <c r="P283" s="214">
        <f>O283*H283</f>
        <v>0</v>
      </c>
      <c r="Q283" s="214">
        <v>0.0018400000000000001</v>
      </c>
      <c r="R283" s="214">
        <f>Q283*H283</f>
        <v>0.012880000000000001</v>
      </c>
      <c r="S283" s="214">
        <v>0</v>
      </c>
      <c r="T283" s="21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251</v>
      </c>
      <c r="AT283" s="216" t="s">
        <v>141</v>
      </c>
      <c r="AU283" s="216" t="s">
        <v>147</v>
      </c>
      <c r="AY283" s="18" t="s">
        <v>138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147</v>
      </c>
      <c r="BK283" s="217">
        <f>ROUND(I283*H283,2)</f>
        <v>0</v>
      </c>
      <c r="BL283" s="18" t="s">
        <v>251</v>
      </c>
      <c r="BM283" s="216" t="s">
        <v>975</v>
      </c>
    </row>
    <row r="284" s="2" customFormat="1">
      <c r="A284" s="39"/>
      <c r="B284" s="40"/>
      <c r="C284" s="41"/>
      <c r="D284" s="218" t="s">
        <v>149</v>
      </c>
      <c r="E284" s="41"/>
      <c r="F284" s="219" t="s">
        <v>976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149</v>
      </c>
      <c r="AU284" s="18" t="s">
        <v>147</v>
      </c>
    </row>
    <row r="285" s="13" customFormat="1">
      <c r="A285" s="13"/>
      <c r="B285" s="223"/>
      <c r="C285" s="224"/>
      <c r="D285" s="225" t="s">
        <v>151</v>
      </c>
      <c r="E285" s="226" t="s">
        <v>19</v>
      </c>
      <c r="F285" s="227" t="s">
        <v>923</v>
      </c>
      <c r="G285" s="224"/>
      <c r="H285" s="226" t="s">
        <v>19</v>
      </c>
      <c r="I285" s="228"/>
      <c r="J285" s="224"/>
      <c r="K285" s="224"/>
      <c r="L285" s="229"/>
      <c r="M285" s="230"/>
      <c r="N285" s="231"/>
      <c r="O285" s="231"/>
      <c r="P285" s="231"/>
      <c r="Q285" s="231"/>
      <c r="R285" s="231"/>
      <c r="S285" s="231"/>
      <c r="T285" s="23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3" t="s">
        <v>151</v>
      </c>
      <c r="AU285" s="233" t="s">
        <v>147</v>
      </c>
      <c r="AV285" s="13" t="s">
        <v>79</v>
      </c>
      <c r="AW285" s="13" t="s">
        <v>33</v>
      </c>
      <c r="AX285" s="13" t="s">
        <v>71</v>
      </c>
      <c r="AY285" s="233" t="s">
        <v>138</v>
      </c>
    </row>
    <row r="286" s="14" customFormat="1">
      <c r="A286" s="14"/>
      <c r="B286" s="234"/>
      <c r="C286" s="235"/>
      <c r="D286" s="225" t="s">
        <v>151</v>
      </c>
      <c r="E286" s="236" t="s">
        <v>19</v>
      </c>
      <c r="F286" s="237" t="s">
        <v>188</v>
      </c>
      <c r="G286" s="235"/>
      <c r="H286" s="238">
        <v>7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4" t="s">
        <v>151</v>
      </c>
      <c r="AU286" s="244" t="s">
        <v>147</v>
      </c>
      <c r="AV286" s="14" t="s">
        <v>147</v>
      </c>
      <c r="AW286" s="14" t="s">
        <v>33</v>
      </c>
      <c r="AX286" s="14" t="s">
        <v>79</v>
      </c>
      <c r="AY286" s="244" t="s">
        <v>138</v>
      </c>
    </row>
    <row r="287" s="2" customFormat="1" ht="16.5" customHeight="1">
      <c r="A287" s="39"/>
      <c r="B287" s="40"/>
      <c r="C287" s="205" t="s">
        <v>473</v>
      </c>
      <c r="D287" s="205" t="s">
        <v>141</v>
      </c>
      <c r="E287" s="206" t="s">
        <v>977</v>
      </c>
      <c r="F287" s="207" t="s">
        <v>978</v>
      </c>
      <c r="G287" s="208" t="s">
        <v>226</v>
      </c>
      <c r="H287" s="209">
        <v>7</v>
      </c>
      <c r="I287" s="210"/>
      <c r="J287" s="211">
        <f>ROUND(I287*H287,2)</f>
        <v>0</v>
      </c>
      <c r="K287" s="207" t="s">
        <v>748</v>
      </c>
      <c r="L287" s="45"/>
      <c r="M287" s="212" t="s">
        <v>19</v>
      </c>
      <c r="N287" s="213" t="s">
        <v>43</v>
      </c>
      <c r="O287" s="85"/>
      <c r="P287" s="214">
        <f>O287*H287</f>
        <v>0</v>
      </c>
      <c r="Q287" s="214">
        <v>0</v>
      </c>
      <c r="R287" s="214">
        <f>Q287*H287</f>
        <v>0</v>
      </c>
      <c r="S287" s="214">
        <v>0.0022499999999999998</v>
      </c>
      <c r="T287" s="215">
        <f>S287*H287</f>
        <v>0.01575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251</v>
      </c>
      <c r="AT287" s="216" t="s">
        <v>141</v>
      </c>
      <c r="AU287" s="216" t="s">
        <v>147</v>
      </c>
      <c r="AY287" s="18" t="s">
        <v>138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147</v>
      </c>
      <c r="BK287" s="217">
        <f>ROUND(I287*H287,2)</f>
        <v>0</v>
      </c>
      <c r="BL287" s="18" t="s">
        <v>251</v>
      </c>
      <c r="BM287" s="216" t="s">
        <v>979</v>
      </c>
    </row>
    <row r="288" s="2" customFormat="1">
      <c r="A288" s="39"/>
      <c r="B288" s="40"/>
      <c r="C288" s="41"/>
      <c r="D288" s="218" t="s">
        <v>149</v>
      </c>
      <c r="E288" s="41"/>
      <c r="F288" s="219" t="s">
        <v>980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149</v>
      </c>
      <c r="AU288" s="18" t="s">
        <v>147</v>
      </c>
    </row>
    <row r="289" s="13" customFormat="1">
      <c r="A289" s="13"/>
      <c r="B289" s="223"/>
      <c r="C289" s="224"/>
      <c r="D289" s="225" t="s">
        <v>151</v>
      </c>
      <c r="E289" s="226" t="s">
        <v>19</v>
      </c>
      <c r="F289" s="227" t="s">
        <v>923</v>
      </c>
      <c r="G289" s="224"/>
      <c r="H289" s="226" t="s">
        <v>19</v>
      </c>
      <c r="I289" s="228"/>
      <c r="J289" s="224"/>
      <c r="K289" s="224"/>
      <c r="L289" s="229"/>
      <c r="M289" s="230"/>
      <c r="N289" s="231"/>
      <c r="O289" s="231"/>
      <c r="P289" s="231"/>
      <c r="Q289" s="231"/>
      <c r="R289" s="231"/>
      <c r="S289" s="231"/>
      <c r="T289" s="23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3" t="s">
        <v>151</v>
      </c>
      <c r="AU289" s="233" t="s">
        <v>147</v>
      </c>
      <c r="AV289" s="13" t="s">
        <v>79</v>
      </c>
      <c r="AW289" s="13" t="s">
        <v>33</v>
      </c>
      <c r="AX289" s="13" t="s">
        <v>71</v>
      </c>
      <c r="AY289" s="233" t="s">
        <v>138</v>
      </c>
    </row>
    <row r="290" s="14" customFormat="1">
      <c r="A290" s="14"/>
      <c r="B290" s="234"/>
      <c r="C290" s="235"/>
      <c r="D290" s="225" t="s">
        <v>151</v>
      </c>
      <c r="E290" s="236" t="s">
        <v>19</v>
      </c>
      <c r="F290" s="237" t="s">
        <v>188</v>
      </c>
      <c r="G290" s="235"/>
      <c r="H290" s="238">
        <v>7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4" t="s">
        <v>151</v>
      </c>
      <c r="AU290" s="244" t="s">
        <v>147</v>
      </c>
      <c r="AV290" s="14" t="s">
        <v>147</v>
      </c>
      <c r="AW290" s="14" t="s">
        <v>33</v>
      </c>
      <c r="AX290" s="14" t="s">
        <v>79</v>
      </c>
      <c r="AY290" s="244" t="s">
        <v>138</v>
      </c>
    </row>
    <row r="291" s="2" customFormat="1" ht="16.5" customHeight="1">
      <c r="A291" s="39"/>
      <c r="B291" s="40"/>
      <c r="C291" s="205" t="s">
        <v>478</v>
      </c>
      <c r="D291" s="205" t="s">
        <v>141</v>
      </c>
      <c r="E291" s="206" t="s">
        <v>981</v>
      </c>
      <c r="F291" s="207" t="s">
        <v>982</v>
      </c>
      <c r="G291" s="208" t="s">
        <v>226</v>
      </c>
      <c r="H291" s="209">
        <v>7</v>
      </c>
      <c r="I291" s="210"/>
      <c r="J291" s="211">
        <f>ROUND(I291*H291,2)</f>
        <v>0</v>
      </c>
      <c r="K291" s="207" t="s">
        <v>748</v>
      </c>
      <c r="L291" s="45"/>
      <c r="M291" s="212" t="s">
        <v>19</v>
      </c>
      <c r="N291" s="213" t="s">
        <v>43</v>
      </c>
      <c r="O291" s="85"/>
      <c r="P291" s="214">
        <f>O291*H291</f>
        <v>0</v>
      </c>
      <c r="Q291" s="214">
        <v>0</v>
      </c>
      <c r="R291" s="214">
        <f>Q291*H291</f>
        <v>0</v>
      </c>
      <c r="S291" s="214">
        <v>0.00051999999999999995</v>
      </c>
      <c r="T291" s="215">
        <f>S291*H291</f>
        <v>0.0036399999999999996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251</v>
      </c>
      <c r="AT291" s="216" t="s">
        <v>141</v>
      </c>
      <c r="AU291" s="216" t="s">
        <v>147</v>
      </c>
      <c r="AY291" s="18" t="s">
        <v>138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147</v>
      </c>
      <c r="BK291" s="217">
        <f>ROUND(I291*H291,2)</f>
        <v>0</v>
      </c>
      <c r="BL291" s="18" t="s">
        <v>251</v>
      </c>
      <c r="BM291" s="216" t="s">
        <v>983</v>
      </c>
    </row>
    <row r="292" s="2" customFormat="1">
      <c r="A292" s="39"/>
      <c r="B292" s="40"/>
      <c r="C292" s="41"/>
      <c r="D292" s="218" t="s">
        <v>149</v>
      </c>
      <c r="E292" s="41"/>
      <c r="F292" s="219" t="s">
        <v>984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149</v>
      </c>
      <c r="AU292" s="18" t="s">
        <v>147</v>
      </c>
    </row>
    <row r="293" s="13" customFormat="1">
      <c r="A293" s="13"/>
      <c r="B293" s="223"/>
      <c r="C293" s="224"/>
      <c r="D293" s="225" t="s">
        <v>151</v>
      </c>
      <c r="E293" s="226" t="s">
        <v>19</v>
      </c>
      <c r="F293" s="227" t="s">
        <v>923</v>
      </c>
      <c r="G293" s="224"/>
      <c r="H293" s="226" t="s">
        <v>19</v>
      </c>
      <c r="I293" s="228"/>
      <c r="J293" s="224"/>
      <c r="K293" s="224"/>
      <c r="L293" s="229"/>
      <c r="M293" s="230"/>
      <c r="N293" s="231"/>
      <c r="O293" s="231"/>
      <c r="P293" s="231"/>
      <c r="Q293" s="231"/>
      <c r="R293" s="231"/>
      <c r="S293" s="231"/>
      <c r="T293" s="23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3" t="s">
        <v>151</v>
      </c>
      <c r="AU293" s="233" t="s">
        <v>147</v>
      </c>
      <c r="AV293" s="13" t="s">
        <v>79</v>
      </c>
      <c r="AW293" s="13" t="s">
        <v>33</v>
      </c>
      <c r="AX293" s="13" t="s">
        <v>71</v>
      </c>
      <c r="AY293" s="233" t="s">
        <v>138</v>
      </c>
    </row>
    <row r="294" s="14" customFormat="1">
      <c r="A294" s="14"/>
      <c r="B294" s="234"/>
      <c r="C294" s="235"/>
      <c r="D294" s="225" t="s">
        <v>151</v>
      </c>
      <c r="E294" s="236" t="s">
        <v>19</v>
      </c>
      <c r="F294" s="237" t="s">
        <v>188</v>
      </c>
      <c r="G294" s="235"/>
      <c r="H294" s="238">
        <v>7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4" t="s">
        <v>151</v>
      </c>
      <c r="AU294" s="244" t="s">
        <v>147</v>
      </c>
      <c r="AV294" s="14" t="s">
        <v>147</v>
      </c>
      <c r="AW294" s="14" t="s">
        <v>33</v>
      </c>
      <c r="AX294" s="14" t="s">
        <v>79</v>
      </c>
      <c r="AY294" s="244" t="s">
        <v>138</v>
      </c>
    </row>
    <row r="295" s="2" customFormat="1" ht="24.15" customHeight="1">
      <c r="A295" s="39"/>
      <c r="B295" s="40"/>
      <c r="C295" s="205" t="s">
        <v>483</v>
      </c>
      <c r="D295" s="205" t="s">
        <v>141</v>
      </c>
      <c r="E295" s="206" t="s">
        <v>985</v>
      </c>
      <c r="F295" s="207" t="s">
        <v>986</v>
      </c>
      <c r="G295" s="208" t="s">
        <v>860</v>
      </c>
      <c r="H295" s="209">
        <v>7</v>
      </c>
      <c r="I295" s="210"/>
      <c r="J295" s="211">
        <f>ROUND(I295*H295,2)</f>
        <v>0</v>
      </c>
      <c r="K295" s="207" t="s">
        <v>748</v>
      </c>
      <c r="L295" s="45"/>
      <c r="M295" s="212" t="s">
        <v>19</v>
      </c>
      <c r="N295" s="213" t="s">
        <v>43</v>
      </c>
      <c r="O295" s="85"/>
      <c r="P295" s="214">
        <f>O295*H295</f>
        <v>0</v>
      </c>
      <c r="Q295" s="214">
        <v>0.0018400000000000001</v>
      </c>
      <c r="R295" s="214">
        <f>Q295*H295</f>
        <v>0.012880000000000001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251</v>
      </c>
      <c r="AT295" s="216" t="s">
        <v>141</v>
      </c>
      <c r="AU295" s="216" t="s">
        <v>147</v>
      </c>
      <c r="AY295" s="18" t="s">
        <v>138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147</v>
      </c>
      <c r="BK295" s="217">
        <f>ROUND(I295*H295,2)</f>
        <v>0</v>
      </c>
      <c r="BL295" s="18" t="s">
        <v>251</v>
      </c>
      <c r="BM295" s="216" t="s">
        <v>987</v>
      </c>
    </row>
    <row r="296" s="2" customFormat="1">
      <c r="A296" s="39"/>
      <c r="B296" s="40"/>
      <c r="C296" s="41"/>
      <c r="D296" s="218" t="s">
        <v>149</v>
      </c>
      <c r="E296" s="41"/>
      <c r="F296" s="219" t="s">
        <v>988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149</v>
      </c>
      <c r="AU296" s="18" t="s">
        <v>147</v>
      </c>
    </row>
    <row r="297" s="13" customFormat="1">
      <c r="A297" s="13"/>
      <c r="B297" s="223"/>
      <c r="C297" s="224"/>
      <c r="D297" s="225" t="s">
        <v>151</v>
      </c>
      <c r="E297" s="226" t="s">
        <v>19</v>
      </c>
      <c r="F297" s="227" t="s">
        <v>923</v>
      </c>
      <c r="G297" s="224"/>
      <c r="H297" s="226" t="s">
        <v>19</v>
      </c>
      <c r="I297" s="228"/>
      <c r="J297" s="224"/>
      <c r="K297" s="224"/>
      <c r="L297" s="229"/>
      <c r="M297" s="230"/>
      <c r="N297" s="231"/>
      <c r="O297" s="231"/>
      <c r="P297" s="231"/>
      <c r="Q297" s="231"/>
      <c r="R297" s="231"/>
      <c r="S297" s="231"/>
      <c r="T297" s="23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3" t="s">
        <v>151</v>
      </c>
      <c r="AU297" s="233" t="s">
        <v>147</v>
      </c>
      <c r="AV297" s="13" t="s">
        <v>79</v>
      </c>
      <c r="AW297" s="13" t="s">
        <v>33</v>
      </c>
      <c r="AX297" s="13" t="s">
        <v>71</v>
      </c>
      <c r="AY297" s="233" t="s">
        <v>138</v>
      </c>
    </row>
    <row r="298" s="14" customFormat="1">
      <c r="A298" s="14"/>
      <c r="B298" s="234"/>
      <c r="C298" s="235"/>
      <c r="D298" s="225" t="s">
        <v>151</v>
      </c>
      <c r="E298" s="236" t="s">
        <v>19</v>
      </c>
      <c r="F298" s="237" t="s">
        <v>188</v>
      </c>
      <c r="G298" s="235"/>
      <c r="H298" s="238">
        <v>7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4" t="s">
        <v>151</v>
      </c>
      <c r="AU298" s="244" t="s">
        <v>147</v>
      </c>
      <c r="AV298" s="14" t="s">
        <v>147</v>
      </c>
      <c r="AW298" s="14" t="s">
        <v>33</v>
      </c>
      <c r="AX298" s="14" t="s">
        <v>79</v>
      </c>
      <c r="AY298" s="244" t="s">
        <v>138</v>
      </c>
    </row>
    <row r="299" s="2" customFormat="1" ht="16.5" customHeight="1">
      <c r="A299" s="39"/>
      <c r="B299" s="40"/>
      <c r="C299" s="205" t="s">
        <v>488</v>
      </c>
      <c r="D299" s="205" t="s">
        <v>141</v>
      </c>
      <c r="E299" s="206" t="s">
        <v>989</v>
      </c>
      <c r="F299" s="207" t="s">
        <v>990</v>
      </c>
      <c r="G299" s="208" t="s">
        <v>226</v>
      </c>
      <c r="H299" s="209">
        <v>7</v>
      </c>
      <c r="I299" s="210"/>
      <c r="J299" s="211">
        <f>ROUND(I299*H299,2)</f>
        <v>0</v>
      </c>
      <c r="K299" s="207" t="s">
        <v>748</v>
      </c>
      <c r="L299" s="45"/>
      <c r="M299" s="212" t="s">
        <v>19</v>
      </c>
      <c r="N299" s="213" t="s">
        <v>43</v>
      </c>
      <c r="O299" s="85"/>
      <c r="P299" s="214">
        <f>O299*H299</f>
        <v>0</v>
      </c>
      <c r="Q299" s="214">
        <v>0.00024000000000000001</v>
      </c>
      <c r="R299" s="214">
        <f>Q299*H299</f>
        <v>0.0016800000000000001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251</v>
      </c>
      <c r="AT299" s="216" t="s">
        <v>141</v>
      </c>
      <c r="AU299" s="216" t="s">
        <v>147</v>
      </c>
      <c r="AY299" s="18" t="s">
        <v>138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147</v>
      </c>
      <c r="BK299" s="217">
        <f>ROUND(I299*H299,2)</f>
        <v>0</v>
      </c>
      <c r="BL299" s="18" t="s">
        <v>251</v>
      </c>
      <c r="BM299" s="216" t="s">
        <v>991</v>
      </c>
    </row>
    <row r="300" s="2" customFormat="1">
      <c r="A300" s="39"/>
      <c r="B300" s="40"/>
      <c r="C300" s="41"/>
      <c r="D300" s="218" t="s">
        <v>149</v>
      </c>
      <c r="E300" s="41"/>
      <c r="F300" s="219" t="s">
        <v>992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149</v>
      </c>
      <c r="AU300" s="18" t="s">
        <v>147</v>
      </c>
    </row>
    <row r="301" s="13" customFormat="1">
      <c r="A301" s="13"/>
      <c r="B301" s="223"/>
      <c r="C301" s="224"/>
      <c r="D301" s="225" t="s">
        <v>151</v>
      </c>
      <c r="E301" s="226" t="s">
        <v>19</v>
      </c>
      <c r="F301" s="227" t="s">
        <v>923</v>
      </c>
      <c r="G301" s="224"/>
      <c r="H301" s="226" t="s">
        <v>19</v>
      </c>
      <c r="I301" s="228"/>
      <c r="J301" s="224"/>
      <c r="K301" s="224"/>
      <c r="L301" s="229"/>
      <c r="M301" s="230"/>
      <c r="N301" s="231"/>
      <c r="O301" s="231"/>
      <c r="P301" s="231"/>
      <c r="Q301" s="231"/>
      <c r="R301" s="231"/>
      <c r="S301" s="231"/>
      <c r="T301" s="23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3" t="s">
        <v>151</v>
      </c>
      <c r="AU301" s="233" t="s">
        <v>147</v>
      </c>
      <c r="AV301" s="13" t="s">
        <v>79</v>
      </c>
      <c r="AW301" s="13" t="s">
        <v>33</v>
      </c>
      <c r="AX301" s="13" t="s">
        <v>71</v>
      </c>
      <c r="AY301" s="233" t="s">
        <v>138</v>
      </c>
    </row>
    <row r="302" s="14" customFormat="1">
      <c r="A302" s="14"/>
      <c r="B302" s="234"/>
      <c r="C302" s="235"/>
      <c r="D302" s="225" t="s">
        <v>151</v>
      </c>
      <c r="E302" s="236" t="s">
        <v>19</v>
      </c>
      <c r="F302" s="237" t="s">
        <v>188</v>
      </c>
      <c r="G302" s="235"/>
      <c r="H302" s="238">
        <v>7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4" t="s">
        <v>151</v>
      </c>
      <c r="AU302" s="244" t="s">
        <v>147</v>
      </c>
      <c r="AV302" s="14" t="s">
        <v>147</v>
      </c>
      <c r="AW302" s="14" t="s">
        <v>33</v>
      </c>
      <c r="AX302" s="14" t="s">
        <v>79</v>
      </c>
      <c r="AY302" s="244" t="s">
        <v>138</v>
      </c>
    </row>
    <row r="303" s="2" customFormat="1" ht="16.5" customHeight="1">
      <c r="A303" s="39"/>
      <c r="B303" s="40"/>
      <c r="C303" s="205" t="s">
        <v>493</v>
      </c>
      <c r="D303" s="205" t="s">
        <v>141</v>
      </c>
      <c r="E303" s="206" t="s">
        <v>993</v>
      </c>
      <c r="F303" s="207" t="s">
        <v>994</v>
      </c>
      <c r="G303" s="208" t="s">
        <v>226</v>
      </c>
      <c r="H303" s="209">
        <v>8</v>
      </c>
      <c r="I303" s="210"/>
      <c r="J303" s="211">
        <f>ROUND(I303*H303,2)</f>
        <v>0</v>
      </c>
      <c r="K303" s="207" t="s">
        <v>748</v>
      </c>
      <c r="L303" s="45"/>
      <c r="M303" s="212" t="s">
        <v>19</v>
      </c>
      <c r="N303" s="213" t="s">
        <v>43</v>
      </c>
      <c r="O303" s="85"/>
      <c r="P303" s="214">
        <f>O303*H303</f>
        <v>0</v>
      </c>
      <c r="Q303" s="214">
        <v>0.00027999999999999998</v>
      </c>
      <c r="R303" s="214">
        <f>Q303*H303</f>
        <v>0.0022399999999999998</v>
      </c>
      <c r="S303" s="214">
        <v>0</v>
      </c>
      <c r="T303" s="21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251</v>
      </c>
      <c r="AT303" s="216" t="s">
        <v>141</v>
      </c>
      <c r="AU303" s="216" t="s">
        <v>147</v>
      </c>
      <c r="AY303" s="18" t="s">
        <v>138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147</v>
      </c>
      <c r="BK303" s="217">
        <f>ROUND(I303*H303,2)</f>
        <v>0</v>
      </c>
      <c r="BL303" s="18" t="s">
        <v>251</v>
      </c>
      <c r="BM303" s="216" t="s">
        <v>995</v>
      </c>
    </row>
    <row r="304" s="2" customFormat="1">
      <c r="A304" s="39"/>
      <c r="B304" s="40"/>
      <c r="C304" s="41"/>
      <c r="D304" s="218" t="s">
        <v>149</v>
      </c>
      <c r="E304" s="41"/>
      <c r="F304" s="219" t="s">
        <v>996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149</v>
      </c>
      <c r="AU304" s="18" t="s">
        <v>147</v>
      </c>
    </row>
    <row r="305" s="13" customFormat="1">
      <c r="A305" s="13"/>
      <c r="B305" s="223"/>
      <c r="C305" s="224"/>
      <c r="D305" s="225" t="s">
        <v>151</v>
      </c>
      <c r="E305" s="226" t="s">
        <v>19</v>
      </c>
      <c r="F305" s="227" t="s">
        <v>923</v>
      </c>
      <c r="G305" s="224"/>
      <c r="H305" s="226" t="s">
        <v>19</v>
      </c>
      <c r="I305" s="228"/>
      <c r="J305" s="224"/>
      <c r="K305" s="224"/>
      <c r="L305" s="229"/>
      <c r="M305" s="230"/>
      <c r="N305" s="231"/>
      <c r="O305" s="231"/>
      <c r="P305" s="231"/>
      <c r="Q305" s="231"/>
      <c r="R305" s="231"/>
      <c r="S305" s="231"/>
      <c r="T305" s="23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3" t="s">
        <v>151</v>
      </c>
      <c r="AU305" s="233" t="s">
        <v>147</v>
      </c>
      <c r="AV305" s="13" t="s">
        <v>79</v>
      </c>
      <c r="AW305" s="13" t="s">
        <v>33</v>
      </c>
      <c r="AX305" s="13" t="s">
        <v>71</v>
      </c>
      <c r="AY305" s="233" t="s">
        <v>138</v>
      </c>
    </row>
    <row r="306" s="14" customFormat="1">
      <c r="A306" s="14"/>
      <c r="B306" s="234"/>
      <c r="C306" s="235"/>
      <c r="D306" s="225" t="s">
        <v>151</v>
      </c>
      <c r="E306" s="236" t="s">
        <v>19</v>
      </c>
      <c r="F306" s="237" t="s">
        <v>195</v>
      </c>
      <c r="G306" s="235"/>
      <c r="H306" s="238">
        <v>8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4" t="s">
        <v>151</v>
      </c>
      <c r="AU306" s="244" t="s">
        <v>147</v>
      </c>
      <c r="AV306" s="14" t="s">
        <v>147</v>
      </c>
      <c r="AW306" s="14" t="s">
        <v>33</v>
      </c>
      <c r="AX306" s="14" t="s">
        <v>79</v>
      </c>
      <c r="AY306" s="244" t="s">
        <v>138</v>
      </c>
    </row>
    <row r="307" s="2" customFormat="1" ht="24.15" customHeight="1">
      <c r="A307" s="39"/>
      <c r="B307" s="40"/>
      <c r="C307" s="205" t="s">
        <v>498</v>
      </c>
      <c r="D307" s="205" t="s">
        <v>141</v>
      </c>
      <c r="E307" s="206" t="s">
        <v>997</v>
      </c>
      <c r="F307" s="207" t="s">
        <v>998</v>
      </c>
      <c r="G307" s="208" t="s">
        <v>226</v>
      </c>
      <c r="H307" s="209">
        <v>7</v>
      </c>
      <c r="I307" s="210"/>
      <c r="J307" s="211">
        <f>ROUND(I307*H307,2)</f>
        <v>0</v>
      </c>
      <c r="K307" s="207" t="s">
        <v>748</v>
      </c>
      <c r="L307" s="45"/>
      <c r="M307" s="212" t="s">
        <v>19</v>
      </c>
      <c r="N307" s="213" t="s">
        <v>43</v>
      </c>
      <c r="O307" s="85"/>
      <c r="P307" s="214">
        <f>O307*H307</f>
        <v>0</v>
      </c>
      <c r="Q307" s="214">
        <v>0.00046999999999999999</v>
      </c>
      <c r="R307" s="214">
        <f>Q307*H307</f>
        <v>0.00329</v>
      </c>
      <c r="S307" s="214">
        <v>0</v>
      </c>
      <c r="T307" s="21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6" t="s">
        <v>251</v>
      </c>
      <c r="AT307" s="216" t="s">
        <v>141</v>
      </c>
      <c r="AU307" s="216" t="s">
        <v>147</v>
      </c>
      <c r="AY307" s="18" t="s">
        <v>138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147</v>
      </c>
      <c r="BK307" s="217">
        <f>ROUND(I307*H307,2)</f>
        <v>0</v>
      </c>
      <c r="BL307" s="18" t="s">
        <v>251</v>
      </c>
      <c r="BM307" s="216" t="s">
        <v>999</v>
      </c>
    </row>
    <row r="308" s="2" customFormat="1">
      <c r="A308" s="39"/>
      <c r="B308" s="40"/>
      <c r="C308" s="41"/>
      <c r="D308" s="218" t="s">
        <v>149</v>
      </c>
      <c r="E308" s="41"/>
      <c r="F308" s="219" t="s">
        <v>1000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149</v>
      </c>
      <c r="AU308" s="18" t="s">
        <v>147</v>
      </c>
    </row>
    <row r="309" s="13" customFormat="1">
      <c r="A309" s="13"/>
      <c r="B309" s="223"/>
      <c r="C309" s="224"/>
      <c r="D309" s="225" t="s">
        <v>151</v>
      </c>
      <c r="E309" s="226" t="s">
        <v>19</v>
      </c>
      <c r="F309" s="227" t="s">
        <v>923</v>
      </c>
      <c r="G309" s="224"/>
      <c r="H309" s="226" t="s">
        <v>19</v>
      </c>
      <c r="I309" s="228"/>
      <c r="J309" s="224"/>
      <c r="K309" s="224"/>
      <c r="L309" s="229"/>
      <c r="M309" s="230"/>
      <c r="N309" s="231"/>
      <c r="O309" s="231"/>
      <c r="P309" s="231"/>
      <c r="Q309" s="231"/>
      <c r="R309" s="231"/>
      <c r="S309" s="231"/>
      <c r="T309" s="23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3" t="s">
        <v>151</v>
      </c>
      <c r="AU309" s="233" t="s">
        <v>147</v>
      </c>
      <c r="AV309" s="13" t="s">
        <v>79</v>
      </c>
      <c r="AW309" s="13" t="s">
        <v>33</v>
      </c>
      <c r="AX309" s="13" t="s">
        <v>71</v>
      </c>
      <c r="AY309" s="233" t="s">
        <v>138</v>
      </c>
    </row>
    <row r="310" s="14" customFormat="1">
      <c r="A310" s="14"/>
      <c r="B310" s="234"/>
      <c r="C310" s="235"/>
      <c r="D310" s="225" t="s">
        <v>151</v>
      </c>
      <c r="E310" s="236" t="s">
        <v>19</v>
      </c>
      <c r="F310" s="237" t="s">
        <v>188</v>
      </c>
      <c r="G310" s="235"/>
      <c r="H310" s="238">
        <v>7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4" t="s">
        <v>151</v>
      </c>
      <c r="AU310" s="244" t="s">
        <v>147</v>
      </c>
      <c r="AV310" s="14" t="s">
        <v>147</v>
      </c>
      <c r="AW310" s="14" t="s">
        <v>33</v>
      </c>
      <c r="AX310" s="14" t="s">
        <v>79</v>
      </c>
      <c r="AY310" s="244" t="s">
        <v>138</v>
      </c>
    </row>
    <row r="311" s="2" customFormat="1" ht="16.5" customHeight="1">
      <c r="A311" s="39"/>
      <c r="B311" s="40"/>
      <c r="C311" s="205" t="s">
        <v>506</v>
      </c>
      <c r="D311" s="205" t="s">
        <v>141</v>
      </c>
      <c r="E311" s="206" t="s">
        <v>1001</v>
      </c>
      <c r="F311" s="207" t="s">
        <v>1002</v>
      </c>
      <c r="G311" s="208" t="s">
        <v>226</v>
      </c>
      <c r="H311" s="209">
        <v>6</v>
      </c>
      <c r="I311" s="210"/>
      <c r="J311" s="211">
        <f>ROUND(I311*H311,2)</f>
        <v>0</v>
      </c>
      <c r="K311" s="207" t="s">
        <v>748</v>
      </c>
      <c r="L311" s="45"/>
      <c r="M311" s="212" t="s">
        <v>19</v>
      </c>
      <c r="N311" s="213" t="s">
        <v>43</v>
      </c>
      <c r="O311" s="85"/>
      <c r="P311" s="214">
        <f>O311*H311</f>
        <v>0</v>
      </c>
      <c r="Q311" s="214">
        <v>0.00050000000000000001</v>
      </c>
      <c r="R311" s="214">
        <f>Q311*H311</f>
        <v>0.0030000000000000001</v>
      </c>
      <c r="S311" s="214">
        <v>0</v>
      </c>
      <c r="T311" s="21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6" t="s">
        <v>251</v>
      </c>
      <c r="AT311" s="216" t="s">
        <v>141</v>
      </c>
      <c r="AU311" s="216" t="s">
        <v>147</v>
      </c>
      <c r="AY311" s="18" t="s">
        <v>138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147</v>
      </c>
      <c r="BK311" s="217">
        <f>ROUND(I311*H311,2)</f>
        <v>0</v>
      </c>
      <c r="BL311" s="18" t="s">
        <v>251</v>
      </c>
      <c r="BM311" s="216" t="s">
        <v>1003</v>
      </c>
    </row>
    <row r="312" s="2" customFormat="1">
      <c r="A312" s="39"/>
      <c r="B312" s="40"/>
      <c r="C312" s="41"/>
      <c r="D312" s="218" t="s">
        <v>149</v>
      </c>
      <c r="E312" s="41"/>
      <c r="F312" s="219" t="s">
        <v>1004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149</v>
      </c>
      <c r="AU312" s="18" t="s">
        <v>147</v>
      </c>
    </row>
    <row r="313" s="13" customFormat="1">
      <c r="A313" s="13"/>
      <c r="B313" s="223"/>
      <c r="C313" s="224"/>
      <c r="D313" s="225" t="s">
        <v>151</v>
      </c>
      <c r="E313" s="226" t="s">
        <v>19</v>
      </c>
      <c r="F313" s="227" t="s">
        <v>923</v>
      </c>
      <c r="G313" s="224"/>
      <c r="H313" s="226" t="s">
        <v>19</v>
      </c>
      <c r="I313" s="228"/>
      <c r="J313" s="224"/>
      <c r="K313" s="224"/>
      <c r="L313" s="229"/>
      <c r="M313" s="230"/>
      <c r="N313" s="231"/>
      <c r="O313" s="231"/>
      <c r="P313" s="231"/>
      <c r="Q313" s="231"/>
      <c r="R313" s="231"/>
      <c r="S313" s="231"/>
      <c r="T313" s="23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3" t="s">
        <v>151</v>
      </c>
      <c r="AU313" s="233" t="s">
        <v>147</v>
      </c>
      <c r="AV313" s="13" t="s">
        <v>79</v>
      </c>
      <c r="AW313" s="13" t="s">
        <v>33</v>
      </c>
      <c r="AX313" s="13" t="s">
        <v>71</v>
      </c>
      <c r="AY313" s="233" t="s">
        <v>138</v>
      </c>
    </row>
    <row r="314" s="14" customFormat="1">
      <c r="A314" s="14"/>
      <c r="B314" s="234"/>
      <c r="C314" s="235"/>
      <c r="D314" s="225" t="s">
        <v>151</v>
      </c>
      <c r="E314" s="236" t="s">
        <v>19</v>
      </c>
      <c r="F314" s="237" t="s">
        <v>165</v>
      </c>
      <c r="G314" s="235"/>
      <c r="H314" s="238">
        <v>6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4" t="s">
        <v>151</v>
      </c>
      <c r="AU314" s="244" t="s">
        <v>147</v>
      </c>
      <c r="AV314" s="14" t="s">
        <v>147</v>
      </c>
      <c r="AW314" s="14" t="s">
        <v>33</v>
      </c>
      <c r="AX314" s="14" t="s">
        <v>79</v>
      </c>
      <c r="AY314" s="244" t="s">
        <v>138</v>
      </c>
    </row>
    <row r="315" s="2" customFormat="1" ht="24.15" customHeight="1">
      <c r="A315" s="39"/>
      <c r="B315" s="40"/>
      <c r="C315" s="205" t="s">
        <v>512</v>
      </c>
      <c r="D315" s="205" t="s">
        <v>141</v>
      </c>
      <c r="E315" s="206" t="s">
        <v>1005</v>
      </c>
      <c r="F315" s="207" t="s">
        <v>1006</v>
      </c>
      <c r="G315" s="208" t="s">
        <v>330</v>
      </c>
      <c r="H315" s="209">
        <v>0.60999999999999999</v>
      </c>
      <c r="I315" s="210"/>
      <c r="J315" s="211">
        <f>ROUND(I315*H315,2)</f>
        <v>0</v>
      </c>
      <c r="K315" s="207" t="s">
        <v>748</v>
      </c>
      <c r="L315" s="45"/>
      <c r="M315" s="212" t="s">
        <v>19</v>
      </c>
      <c r="N315" s="213" t="s">
        <v>43</v>
      </c>
      <c r="O315" s="85"/>
      <c r="P315" s="214">
        <f>O315*H315</f>
        <v>0</v>
      </c>
      <c r="Q315" s="214">
        <v>0</v>
      </c>
      <c r="R315" s="214">
        <f>Q315*H315</f>
        <v>0</v>
      </c>
      <c r="S315" s="214">
        <v>0</v>
      </c>
      <c r="T315" s="21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6" t="s">
        <v>251</v>
      </c>
      <c r="AT315" s="216" t="s">
        <v>141</v>
      </c>
      <c r="AU315" s="216" t="s">
        <v>147</v>
      </c>
      <c r="AY315" s="18" t="s">
        <v>138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147</v>
      </c>
      <c r="BK315" s="217">
        <f>ROUND(I315*H315,2)</f>
        <v>0</v>
      </c>
      <c r="BL315" s="18" t="s">
        <v>251</v>
      </c>
      <c r="BM315" s="216" t="s">
        <v>1007</v>
      </c>
    </row>
    <row r="316" s="2" customFormat="1">
      <c r="A316" s="39"/>
      <c r="B316" s="40"/>
      <c r="C316" s="41"/>
      <c r="D316" s="218" t="s">
        <v>149</v>
      </c>
      <c r="E316" s="41"/>
      <c r="F316" s="219" t="s">
        <v>1008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149</v>
      </c>
      <c r="AU316" s="18" t="s">
        <v>147</v>
      </c>
    </row>
    <row r="317" s="2" customFormat="1" ht="24.15" customHeight="1">
      <c r="A317" s="39"/>
      <c r="B317" s="40"/>
      <c r="C317" s="205" t="s">
        <v>516</v>
      </c>
      <c r="D317" s="205" t="s">
        <v>141</v>
      </c>
      <c r="E317" s="206" t="s">
        <v>1009</v>
      </c>
      <c r="F317" s="207" t="s">
        <v>1010</v>
      </c>
      <c r="G317" s="208" t="s">
        <v>330</v>
      </c>
      <c r="H317" s="209">
        <v>0.60999999999999999</v>
      </c>
      <c r="I317" s="210"/>
      <c r="J317" s="211">
        <f>ROUND(I317*H317,2)</f>
        <v>0</v>
      </c>
      <c r="K317" s="207" t="s">
        <v>748</v>
      </c>
      <c r="L317" s="45"/>
      <c r="M317" s="212" t="s">
        <v>19</v>
      </c>
      <c r="N317" s="213" t="s">
        <v>43</v>
      </c>
      <c r="O317" s="85"/>
      <c r="P317" s="214">
        <f>O317*H317</f>
        <v>0</v>
      </c>
      <c r="Q317" s="214">
        <v>0</v>
      </c>
      <c r="R317" s="214">
        <f>Q317*H317</f>
        <v>0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251</v>
      </c>
      <c r="AT317" s="216" t="s">
        <v>141</v>
      </c>
      <c r="AU317" s="216" t="s">
        <v>147</v>
      </c>
      <c r="AY317" s="18" t="s">
        <v>138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147</v>
      </c>
      <c r="BK317" s="217">
        <f>ROUND(I317*H317,2)</f>
        <v>0</v>
      </c>
      <c r="BL317" s="18" t="s">
        <v>251</v>
      </c>
      <c r="BM317" s="216" t="s">
        <v>1011</v>
      </c>
    </row>
    <row r="318" s="2" customFormat="1">
      <c r="A318" s="39"/>
      <c r="B318" s="40"/>
      <c r="C318" s="41"/>
      <c r="D318" s="218" t="s">
        <v>149</v>
      </c>
      <c r="E318" s="41"/>
      <c r="F318" s="219" t="s">
        <v>1012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149</v>
      </c>
      <c r="AU318" s="18" t="s">
        <v>147</v>
      </c>
    </row>
    <row r="319" s="2" customFormat="1" ht="24.15" customHeight="1">
      <c r="A319" s="39"/>
      <c r="B319" s="40"/>
      <c r="C319" s="205" t="s">
        <v>521</v>
      </c>
      <c r="D319" s="205" t="s">
        <v>141</v>
      </c>
      <c r="E319" s="206" t="s">
        <v>1013</v>
      </c>
      <c r="F319" s="207" t="s">
        <v>1014</v>
      </c>
      <c r="G319" s="208" t="s">
        <v>330</v>
      </c>
      <c r="H319" s="209">
        <v>0.60999999999999999</v>
      </c>
      <c r="I319" s="210"/>
      <c r="J319" s="211">
        <f>ROUND(I319*H319,2)</f>
        <v>0</v>
      </c>
      <c r="K319" s="207" t="s">
        <v>748</v>
      </c>
      <c r="L319" s="45"/>
      <c r="M319" s="212" t="s">
        <v>19</v>
      </c>
      <c r="N319" s="213" t="s">
        <v>43</v>
      </c>
      <c r="O319" s="85"/>
      <c r="P319" s="214">
        <f>O319*H319</f>
        <v>0</v>
      </c>
      <c r="Q319" s="214">
        <v>0</v>
      </c>
      <c r="R319" s="214">
        <f>Q319*H319</f>
        <v>0</v>
      </c>
      <c r="S319" s="214">
        <v>0</v>
      </c>
      <c r="T319" s="21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251</v>
      </c>
      <c r="AT319" s="216" t="s">
        <v>141</v>
      </c>
      <c r="AU319" s="216" t="s">
        <v>147</v>
      </c>
      <c r="AY319" s="18" t="s">
        <v>138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147</v>
      </c>
      <c r="BK319" s="217">
        <f>ROUND(I319*H319,2)</f>
        <v>0</v>
      </c>
      <c r="BL319" s="18" t="s">
        <v>251</v>
      </c>
      <c r="BM319" s="216" t="s">
        <v>1015</v>
      </c>
    </row>
    <row r="320" s="2" customFormat="1">
      <c r="A320" s="39"/>
      <c r="B320" s="40"/>
      <c r="C320" s="41"/>
      <c r="D320" s="218" t="s">
        <v>149</v>
      </c>
      <c r="E320" s="41"/>
      <c r="F320" s="219" t="s">
        <v>1016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149</v>
      </c>
      <c r="AU320" s="18" t="s">
        <v>147</v>
      </c>
    </row>
    <row r="321" s="2" customFormat="1" ht="33" customHeight="1">
      <c r="A321" s="39"/>
      <c r="B321" s="40"/>
      <c r="C321" s="205" t="s">
        <v>526</v>
      </c>
      <c r="D321" s="205" t="s">
        <v>141</v>
      </c>
      <c r="E321" s="206" t="s">
        <v>1017</v>
      </c>
      <c r="F321" s="207" t="s">
        <v>1018</v>
      </c>
      <c r="G321" s="208" t="s">
        <v>330</v>
      </c>
      <c r="H321" s="209">
        <v>12.199999999999999</v>
      </c>
      <c r="I321" s="210"/>
      <c r="J321" s="211">
        <f>ROUND(I321*H321,2)</f>
        <v>0</v>
      </c>
      <c r="K321" s="207" t="s">
        <v>748</v>
      </c>
      <c r="L321" s="45"/>
      <c r="M321" s="212" t="s">
        <v>19</v>
      </c>
      <c r="N321" s="213" t="s">
        <v>43</v>
      </c>
      <c r="O321" s="85"/>
      <c r="P321" s="214">
        <f>O321*H321</f>
        <v>0</v>
      </c>
      <c r="Q321" s="214">
        <v>0</v>
      </c>
      <c r="R321" s="214">
        <f>Q321*H321</f>
        <v>0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251</v>
      </c>
      <c r="AT321" s="216" t="s">
        <v>141</v>
      </c>
      <c r="AU321" s="216" t="s">
        <v>147</v>
      </c>
      <c r="AY321" s="18" t="s">
        <v>138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147</v>
      </c>
      <c r="BK321" s="217">
        <f>ROUND(I321*H321,2)</f>
        <v>0</v>
      </c>
      <c r="BL321" s="18" t="s">
        <v>251</v>
      </c>
      <c r="BM321" s="216" t="s">
        <v>1019</v>
      </c>
    </row>
    <row r="322" s="2" customFormat="1">
      <c r="A322" s="39"/>
      <c r="B322" s="40"/>
      <c r="C322" s="41"/>
      <c r="D322" s="218" t="s">
        <v>149</v>
      </c>
      <c r="E322" s="41"/>
      <c r="F322" s="219" t="s">
        <v>1020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149</v>
      </c>
      <c r="AU322" s="18" t="s">
        <v>147</v>
      </c>
    </row>
    <row r="323" s="14" customFormat="1">
      <c r="A323" s="14"/>
      <c r="B323" s="234"/>
      <c r="C323" s="235"/>
      <c r="D323" s="225" t="s">
        <v>151</v>
      </c>
      <c r="E323" s="235"/>
      <c r="F323" s="237" t="s">
        <v>1057</v>
      </c>
      <c r="G323" s="235"/>
      <c r="H323" s="238">
        <v>12.199999999999999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4" t="s">
        <v>151</v>
      </c>
      <c r="AU323" s="244" t="s">
        <v>147</v>
      </c>
      <c r="AV323" s="14" t="s">
        <v>147</v>
      </c>
      <c r="AW323" s="14" t="s">
        <v>4</v>
      </c>
      <c r="AX323" s="14" t="s">
        <v>79</v>
      </c>
      <c r="AY323" s="244" t="s">
        <v>138</v>
      </c>
    </row>
    <row r="324" s="12" customFormat="1" ht="22.8" customHeight="1">
      <c r="A324" s="12"/>
      <c r="B324" s="189"/>
      <c r="C324" s="190"/>
      <c r="D324" s="191" t="s">
        <v>70</v>
      </c>
      <c r="E324" s="203" t="s">
        <v>1022</v>
      </c>
      <c r="F324" s="203" t="s">
        <v>1023</v>
      </c>
      <c r="G324" s="190"/>
      <c r="H324" s="190"/>
      <c r="I324" s="193"/>
      <c r="J324" s="204">
        <f>BK324</f>
        <v>0</v>
      </c>
      <c r="K324" s="190"/>
      <c r="L324" s="195"/>
      <c r="M324" s="196"/>
      <c r="N324" s="197"/>
      <c r="O324" s="197"/>
      <c r="P324" s="198">
        <f>SUM(P325:P332)</f>
        <v>0</v>
      </c>
      <c r="Q324" s="197"/>
      <c r="R324" s="198">
        <f>SUM(R325:R332)</f>
        <v>0.043400000000000001</v>
      </c>
      <c r="S324" s="197"/>
      <c r="T324" s="199">
        <f>SUM(T325:T332)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0" t="s">
        <v>147</v>
      </c>
      <c r="AT324" s="201" t="s">
        <v>70</v>
      </c>
      <c r="AU324" s="201" t="s">
        <v>79</v>
      </c>
      <c r="AY324" s="200" t="s">
        <v>138</v>
      </c>
      <c r="BK324" s="202">
        <f>SUM(BK325:BK332)</f>
        <v>0</v>
      </c>
    </row>
    <row r="325" s="2" customFormat="1" ht="24.15" customHeight="1">
      <c r="A325" s="39"/>
      <c r="B325" s="40"/>
      <c r="C325" s="205" t="s">
        <v>531</v>
      </c>
      <c r="D325" s="205" t="s">
        <v>141</v>
      </c>
      <c r="E325" s="206" t="s">
        <v>1024</v>
      </c>
      <c r="F325" s="207" t="s">
        <v>1025</v>
      </c>
      <c r="G325" s="208" t="s">
        <v>226</v>
      </c>
      <c r="H325" s="209">
        <v>70</v>
      </c>
      <c r="I325" s="210"/>
      <c r="J325" s="211">
        <f>ROUND(I325*H325,2)</f>
        <v>0</v>
      </c>
      <c r="K325" s="207" t="s">
        <v>748</v>
      </c>
      <c r="L325" s="45"/>
      <c r="M325" s="212" t="s">
        <v>19</v>
      </c>
      <c r="N325" s="213" t="s">
        <v>43</v>
      </c>
      <c r="O325" s="85"/>
      <c r="P325" s="214">
        <f>O325*H325</f>
        <v>0</v>
      </c>
      <c r="Q325" s="214">
        <v>0.00050000000000000001</v>
      </c>
      <c r="R325" s="214">
        <f>Q325*H325</f>
        <v>0.035000000000000003</v>
      </c>
      <c r="S325" s="214">
        <v>0</v>
      </c>
      <c r="T325" s="21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6" t="s">
        <v>251</v>
      </c>
      <c r="AT325" s="216" t="s">
        <v>141</v>
      </c>
      <c r="AU325" s="216" t="s">
        <v>147</v>
      </c>
      <c r="AY325" s="18" t="s">
        <v>138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147</v>
      </c>
      <c r="BK325" s="217">
        <f>ROUND(I325*H325,2)</f>
        <v>0</v>
      </c>
      <c r="BL325" s="18" t="s">
        <v>251</v>
      </c>
      <c r="BM325" s="216" t="s">
        <v>1026</v>
      </c>
    </row>
    <row r="326" s="2" customFormat="1">
      <c r="A326" s="39"/>
      <c r="B326" s="40"/>
      <c r="C326" s="41"/>
      <c r="D326" s="218" t="s">
        <v>149</v>
      </c>
      <c r="E326" s="41"/>
      <c r="F326" s="219" t="s">
        <v>1027</v>
      </c>
      <c r="G326" s="41"/>
      <c r="H326" s="41"/>
      <c r="I326" s="220"/>
      <c r="J326" s="41"/>
      <c r="K326" s="41"/>
      <c r="L326" s="45"/>
      <c r="M326" s="221"/>
      <c r="N326" s="222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149</v>
      </c>
      <c r="AU326" s="18" t="s">
        <v>147</v>
      </c>
    </row>
    <row r="327" s="13" customFormat="1">
      <c r="A327" s="13"/>
      <c r="B327" s="223"/>
      <c r="C327" s="224"/>
      <c r="D327" s="225" t="s">
        <v>151</v>
      </c>
      <c r="E327" s="226" t="s">
        <v>19</v>
      </c>
      <c r="F327" s="227" t="s">
        <v>923</v>
      </c>
      <c r="G327" s="224"/>
      <c r="H327" s="226" t="s">
        <v>19</v>
      </c>
      <c r="I327" s="228"/>
      <c r="J327" s="224"/>
      <c r="K327" s="224"/>
      <c r="L327" s="229"/>
      <c r="M327" s="230"/>
      <c r="N327" s="231"/>
      <c r="O327" s="231"/>
      <c r="P327" s="231"/>
      <c r="Q327" s="231"/>
      <c r="R327" s="231"/>
      <c r="S327" s="231"/>
      <c r="T327" s="23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3" t="s">
        <v>151</v>
      </c>
      <c r="AU327" s="233" t="s">
        <v>147</v>
      </c>
      <c r="AV327" s="13" t="s">
        <v>79</v>
      </c>
      <c r="AW327" s="13" t="s">
        <v>33</v>
      </c>
      <c r="AX327" s="13" t="s">
        <v>71</v>
      </c>
      <c r="AY327" s="233" t="s">
        <v>138</v>
      </c>
    </row>
    <row r="328" s="14" customFormat="1">
      <c r="A328" s="14"/>
      <c r="B328" s="234"/>
      <c r="C328" s="235"/>
      <c r="D328" s="225" t="s">
        <v>151</v>
      </c>
      <c r="E328" s="236" t="s">
        <v>19</v>
      </c>
      <c r="F328" s="237" t="s">
        <v>1028</v>
      </c>
      <c r="G328" s="235"/>
      <c r="H328" s="238">
        <v>70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4" t="s">
        <v>151</v>
      </c>
      <c r="AU328" s="244" t="s">
        <v>147</v>
      </c>
      <c r="AV328" s="14" t="s">
        <v>147</v>
      </c>
      <c r="AW328" s="14" t="s">
        <v>33</v>
      </c>
      <c r="AX328" s="14" t="s">
        <v>79</v>
      </c>
      <c r="AY328" s="244" t="s">
        <v>138</v>
      </c>
    </row>
    <row r="329" s="2" customFormat="1" ht="24.15" customHeight="1">
      <c r="A329" s="39"/>
      <c r="B329" s="40"/>
      <c r="C329" s="205" t="s">
        <v>539</v>
      </c>
      <c r="D329" s="205" t="s">
        <v>141</v>
      </c>
      <c r="E329" s="206" t="s">
        <v>1029</v>
      </c>
      <c r="F329" s="207" t="s">
        <v>1030</v>
      </c>
      <c r="G329" s="208" t="s">
        <v>226</v>
      </c>
      <c r="H329" s="209">
        <v>12</v>
      </c>
      <c r="I329" s="210"/>
      <c r="J329" s="211">
        <f>ROUND(I329*H329,2)</f>
        <v>0</v>
      </c>
      <c r="K329" s="207" t="s">
        <v>748</v>
      </c>
      <c r="L329" s="45"/>
      <c r="M329" s="212" t="s">
        <v>19</v>
      </c>
      <c r="N329" s="213" t="s">
        <v>43</v>
      </c>
      <c r="O329" s="85"/>
      <c r="P329" s="214">
        <f>O329*H329</f>
        <v>0</v>
      </c>
      <c r="Q329" s="214">
        <v>0.00069999999999999999</v>
      </c>
      <c r="R329" s="214">
        <f>Q329*H329</f>
        <v>0.0083999999999999995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251</v>
      </c>
      <c r="AT329" s="216" t="s">
        <v>141</v>
      </c>
      <c r="AU329" s="216" t="s">
        <v>147</v>
      </c>
      <c r="AY329" s="18" t="s">
        <v>138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147</v>
      </c>
      <c r="BK329" s="217">
        <f>ROUND(I329*H329,2)</f>
        <v>0</v>
      </c>
      <c r="BL329" s="18" t="s">
        <v>251</v>
      </c>
      <c r="BM329" s="216" t="s">
        <v>1031</v>
      </c>
    </row>
    <row r="330" s="2" customFormat="1">
      <c r="A330" s="39"/>
      <c r="B330" s="40"/>
      <c r="C330" s="41"/>
      <c r="D330" s="218" t="s">
        <v>149</v>
      </c>
      <c r="E330" s="41"/>
      <c r="F330" s="219" t="s">
        <v>1032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149</v>
      </c>
      <c r="AU330" s="18" t="s">
        <v>147</v>
      </c>
    </row>
    <row r="331" s="13" customFormat="1">
      <c r="A331" s="13"/>
      <c r="B331" s="223"/>
      <c r="C331" s="224"/>
      <c r="D331" s="225" t="s">
        <v>151</v>
      </c>
      <c r="E331" s="226" t="s">
        <v>19</v>
      </c>
      <c r="F331" s="227" t="s">
        <v>923</v>
      </c>
      <c r="G331" s="224"/>
      <c r="H331" s="226" t="s">
        <v>19</v>
      </c>
      <c r="I331" s="228"/>
      <c r="J331" s="224"/>
      <c r="K331" s="224"/>
      <c r="L331" s="229"/>
      <c r="M331" s="230"/>
      <c r="N331" s="231"/>
      <c r="O331" s="231"/>
      <c r="P331" s="231"/>
      <c r="Q331" s="231"/>
      <c r="R331" s="231"/>
      <c r="S331" s="231"/>
      <c r="T331" s="23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3" t="s">
        <v>151</v>
      </c>
      <c r="AU331" s="233" t="s">
        <v>147</v>
      </c>
      <c r="AV331" s="13" t="s">
        <v>79</v>
      </c>
      <c r="AW331" s="13" t="s">
        <v>33</v>
      </c>
      <c r="AX331" s="13" t="s">
        <v>71</v>
      </c>
      <c r="AY331" s="233" t="s">
        <v>138</v>
      </c>
    </row>
    <row r="332" s="14" customFormat="1">
      <c r="A332" s="14"/>
      <c r="B332" s="234"/>
      <c r="C332" s="235"/>
      <c r="D332" s="225" t="s">
        <v>151</v>
      </c>
      <c r="E332" s="236" t="s">
        <v>19</v>
      </c>
      <c r="F332" s="237" t="s">
        <v>223</v>
      </c>
      <c r="G332" s="235"/>
      <c r="H332" s="238">
        <v>12</v>
      </c>
      <c r="I332" s="239"/>
      <c r="J332" s="235"/>
      <c r="K332" s="235"/>
      <c r="L332" s="240"/>
      <c r="M332" s="269"/>
      <c r="N332" s="270"/>
      <c r="O332" s="270"/>
      <c r="P332" s="270"/>
      <c r="Q332" s="270"/>
      <c r="R332" s="270"/>
      <c r="S332" s="270"/>
      <c r="T332" s="27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4" t="s">
        <v>151</v>
      </c>
      <c r="AU332" s="244" t="s">
        <v>147</v>
      </c>
      <c r="AV332" s="14" t="s">
        <v>147</v>
      </c>
      <c r="AW332" s="14" t="s">
        <v>33</v>
      </c>
      <c r="AX332" s="14" t="s">
        <v>79</v>
      </c>
      <c r="AY332" s="244" t="s">
        <v>138</v>
      </c>
    </row>
    <row r="333" s="2" customFormat="1" ht="6.96" customHeight="1">
      <c r="A333" s="39"/>
      <c r="B333" s="60"/>
      <c r="C333" s="61"/>
      <c r="D333" s="61"/>
      <c r="E333" s="61"/>
      <c r="F333" s="61"/>
      <c r="G333" s="61"/>
      <c r="H333" s="61"/>
      <c r="I333" s="61"/>
      <c r="J333" s="61"/>
      <c r="K333" s="61"/>
      <c r="L333" s="45"/>
      <c r="M333" s="39"/>
      <c r="O333" s="39"/>
      <c r="P333" s="39"/>
      <c r="Q333" s="39"/>
      <c r="R333" s="39"/>
      <c r="S333" s="39"/>
      <c r="T333" s="39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</row>
  </sheetData>
  <sheetProtection sheet="1" autoFilter="0" formatColumns="0" formatRows="0" objects="1" scenarios="1" spinCount="100000" saltValue="QDiaTnM00Gwls/Tqj/LobJ3IYJTJOfMu3VfqNGv9AtdAQKgbgcdn3eh7uxAvsWOzecrZwr8i+Ahs6hIuvhLFGg==" hashValue="7EfztVti6+LmBR7EfG9trtXKI8Lq7hwdbrtlbHiZgVT0slfJxIxq+exG1pU4WgS+AwCbb9lbQ9yTQTXNUCaa6g==" algorithmName="SHA-512" password="CC35"/>
  <autoFilter ref="C85:K332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1_02/997013217"/>
    <hyperlink ref="F92" r:id="rId2" display="https://podminky.urs.cz/item/CS_URS_2021_02/997013501"/>
    <hyperlink ref="F94" r:id="rId3" display="https://podminky.urs.cz/item/CS_URS_2021_02/997013509"/>
    <hyperlink ref="F97" r:id="rId4" display="https://podminky.urs.cz/item/CS_URS_2021_02/997013631"/>
    <hyperlink ref="F101" r:id="rId5" display="https://podminky.urs.cz/item/CS_URS_2021_02/721140802"/>
    <hyperlink ref="F105" r:id="rId6" display="https://podminky.urs.cz/item/CS_URS_2021_02/721140806"/>
    <hyperlink ref="F109" r:id="rId7" display="https://podminky.urs.cz/item/CS_URS_2021_02/721174042"/>
    <hyperlink ref="F113" r:id="rId8" display="https://podminky.urs.cz/item/CS_URS_2021_02/721174043"/>
    <hyperlink ref="F119" r:id="rId9" display="https://podminky.urs.cz/item/CS_URS_2021_02/721174045"/>
    <hyperlink ref="F123" r:id="rId10" display="https://podminky.urs.cz/item/CS_URS_2021_02/721175013"/>
    <hyperlink ref="F127" r:id="rId11" display="https://podminky.urs.cz/item/CS_URS_2021_02/721194104"/>
    <hyperlink ref="F131" r:id="rId12" display="https://podminky.urs.cz/item/CS_URS_2021_02/721194105"/>
    <hyperlink ref="F135" r:id="rId13" display="https://podminky.urs.cz/item/CS_URS_2021_02/721194109"/>
    <hyperlink ref="F139" r:id="rId14" display="https://podminky.urs.cz/item/CS_URS_2021_02/721220801"/>
    <hyperlink ref="F144" r:id="rId15" display="https://podminky.urs.cz/item/CS_URS_2021_02/721290111"/>
    <hyperlink ref="F151" r:id="rId16" display="https://podminky.urs.cz/item/CS_URS_2021_02/998721103"/>
    <hyperlink ref="F153" r:id="rId17" display="https://podminky.urs.cz/item/CS_URS_2021_02/998721181"/>
    <hyperlink ref="F155" r:id="rId18" display="https://podminky.urs.cz/item/CS_URS_2021_02/998721194"/>
    <hyperlink ref="F157" r:id="rId19" display="https://podminky.urs.cz/item/CS_URS_2021_02/998721199"/>
    <hyperlink ref="F161" r:id="rId20" display="https://podminky.urs.cz/item/CS_URS_2021_02/722130801"/>
    <hyperlink ref="F165" r:id="rId21" display="https://podminky.urs.cz/item/CS_URS_2021_02/722176112"/>
    <hyperlink ref="F170" r:id="rId22" display="https://podminky.urs.cz/item/CS_URS_2021_02/722176113"/>
    <hyperlink ref="F175" r:id="rId23" display="https://podminky.urs.cz/item/CS_URS_2021_02/722179192"/>
    <hyperlink ref="F179" r:id="rId24" display="https://podminky.urs.cz/item/CS_URS_2021_02/722181221"/>
    <hyperlink ref="F183" r:id="rId25" display="https://podminky.urs.cz/item/CS_URS_2021_02/722181222"/>
    <hyperlink ref="F187" r:id="rId26" display="https://podminky.urs.cz/item/CS_URS_2021_02/722181251"/>
    <hyperlink ref="F191" r:id="rId27" display="https://podminky.urs.cz/item/CS_URS_2021_02/722181252"/>
    <hyperlink ref="F195" r:id="rId28" display="https://podminky.urs.cz/item/CS_URS_2021_02/722220111"/>
    <hyperlink ref="F203" r:id="rId29" display="https://podminky.urs.cz/item/CS_URS_2021_02/722220121"/>
    <hyperlink ref="F207" r:id="rId30" display="https://podminky.urs.cz/item/CS_URS_2021_02/722240123"/>
    <hyperlink ref="F211" r:id="rId31" display="https://podminky.urs.cz/item/CS_URS_2021_02/722290234"/>
    <hyperlink ref="F215" r:id="rId32" display="https://podminky.urs.cz/item/CS_URS_2021_02/998722103"/>
    <hyperlink ref="F217" r:id="rId33" display="https://podminky.urs.cz/item/CS_URS_2021_02/998722181"/>
    <hyperlink ref="F219" r:id="rId34" display="https://podminky.urs.cz/item/CS_URS_2021_02/998722194"/>
    <hyperlink ref="F221" r:id="rId35" display="https://podminky.urs.cz/item/CS_URS_2021_02/998722199"/>
    <hyperlink ref="F225" r:id="rId36" display="https://podminky.urs.cz/item/CS_URS_2021_02/725110811"/>
    <hyperlink ref="F229" r:id="rId37" display="https://podminky.urs.cz/item/CS_URS_2021_02/725112171"/>
    <hyperlink ref="F233" r:id="rId38" display="https://podminky.urs.cz/item/CS_URS_2021_02/725210821"/>
    <hyperlink ref="F237" r:id="rId39" display="https://podminky.urs.cz/item/CS_URS_2021_02/725211602"/>
    <hyperlink ref="F241" r:id="rId40" display="https://podminky.urs.cz/item/CS_URS_2022_01/725222111"/>
    <hyperlink ref="F245" r:id="rId41" display="https://podminky.urs.cz/item/CS_URS_2021_02/725240811"/>
    <hyperlink ref="F249" r:id="rId42" display="https://podminky.urs.cz/item/CS_URS_2021_02/725240812"/>
    <hyperlink ref="F253" r:id="rId43" display="https://podminky.urs.cz/item/CS_URS_2021_02/725241111"/>
    <hyperlink ref="F257" r:id="rId44" display="https://podminky.urs.cz/item/CS_URS_2021_02/725310823"/>
    <hyperlink ref="F261" r:id="rId45" display="https://podminky.urs.cz/item/CS_URS_2021_02/725810811"/>
    <hyperlink ref="F265" r:id="rId46" display="https://podminky.urs.cz/item/CS_URS_2021_02/725813111"/>
    <hyperlink ref="F272" r:id="rId47" display="https://podminky.urs.cz/item/CS_URS_2021_02/725813112"/>
    <hyperlink ref="F276" r:id="rId48" display="https://podminky.urs.cz/item/CS_URS_2021_02/725820801"/>
    <hyperlink ref="F284" r:id="rId49" display="https://podminky.urs.cz/item/CS_URS_2021_02/725822612"/>
    <hyperlink ref="F288" r:id="rId50" display="https://podminky.urs.cz/item/CS_URS_2021_02/725840850"/>
    <hyperlink ref="F292" r:id="rId51" display="https://podminky.urs.cz/item/CS_URS_2021_02/725840860"/>
    <hyperlink ref="F296" r:id="rId52" display="https://podminky.urs.cz/item/CS_URS_2021_02/725841311"/>
    <hyperlink ref="F300" r:id="rId53" display="https://podminky.urs.cz/item/CS_URS_2021_02/725861102"/>
    <hyperlink ref="F304" r:id="rId54" display="https://podminky.urs.cz/item/CS_URS_2021_02/725862103"/>
    <hyperlink ref="F308" r:id="rId55" display="https://podminky.urs.cz/item/CS_URS_2021_02/725865312"/>
    <hyperlink ref="F312" r:id="rId56" display="https://podminky.urs.cz/item/CS_URS_2021_02/721226521"/>
    <hyperlink ref="F316" r:id="rId57" display="https://podminky.urs.cz/item/CS_URS_2021_02/998725103"/>
    <hyperlink ref="F318" r:id="rId58" display="https://podminky.urs.cz/item/CS_URS_2021_02/998725181"/>
    <hyperlink ref="F320" r:id="rId59" display="https://podminky.urs.cz/item/CS_URS_2021_02/998725194"/>
    <hyperlink ref="F322" r:id="rId60" display="https://podminky.urs.cz/item/CS_URS_2021_02/998725199"/>
    <hyperlink ref="F326" r:id="rId61" display="https://podminky.urs.cz/item/CS_URS_2021_02/727121101"/>
    <hyperlink ref="F330" r:id="rId62" display="https://podminky.urs.cz/item/CS_URS_2021_02/72712110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stoupacího potrubí č. 1, 4 v BD Čujkovova 32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1058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23. 10. 2022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ROUND((SUM(BE81:BE85)),  2)</f>
        <v>0</v>
      </c>
      <c r="G33" s="39"/>
      <c r="H33" s="39"/>
      <c r="I33" s="149">
        <v>0.20999999999999999</v>
      </c>
      <c r="J33" s="148">
        <f>ROUND(((SUM(BE81:BE85))*I33),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ROUND((SUM(BF81:BF85)),  2)</f>
        <v>0</v>
      </c>
      <c r="G34" s="39"/>
      <c r="H34" s="39"/>
      <c r="I34" s="149">
        <v>0.14999999999999999</v>
      </c>
      <c r="J34" s="148">
        <f>ROUND(((SUM(BF81:BF85))*I34),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ROUND((SUM(BG81:BG85)),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ROUND((SUM(BH81:BH85)),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ROUND((SUM(BI81:BI85)),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stoupacího potrubí č. 1, 4 v BD Čujkovova 32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06 - Stoupačka 04 Elektroinstalace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Ostrava</v>
      </c>
      <c r="G52" s="41"/>
      <c r="H52" s="41"/>
      <c r="I52" s="33" t="s">
        <v>23</v>
      </c>
      <c r="J52" s="73" t="str">
        <f>IF(J12="","",J12)</f>
        <v>23. 10. 2022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Úřad městského obvodu Ostrava Jih</v>
      </c>
      <c r="G54" s="41"/>
      <c r="H54" s="41"/>
      <c r="I54" s="33" t="s">
        <v>31</v>
      </c>
      <c r="J54" s="37" t="str">
        <f>E21</f>
        <v>Ing. Petr Fraš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Petr Fraš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113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1034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123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Oprava stoupacího potrubí č. 1, 4 v BD Čujkovova 32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06 - Stoupačka 04 Elektroinstalace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Ostrava</v>
      </c>
      <c r="G75" s="41"/>
      <c r="H75" s="41"/>
      <c r="I75" s="33" t="s">
        <v>23</v>
      </c>
      <c r="J75" s="73" t="str">
        <f>IF(J12="","",J12)</f>
        <v>23. 10. 2022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Úřad městského obvodu Ostrava Jih</v>
      </c>
      <c r="G77" s="41"/>
      <c r="H77" s="41"/>
      <c r="I77" s="33" t="s">
        <v>31</v>
      </c>
      <c r="J77" s="37" t="str">
        <f>E21</f>
        <v>Ing. Petr Fraš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34</v>
      </c>
      <c r="J78" s="37" t="str">
        <f>E24</f>
        <v>Ing. Petr Fraš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124</v>
      </c>
      <c r="D80" s="181" t="s">
        <v>56</v>
      </c>
      <c r="E80" s="181" t="s">
        <v>52</v>
      </c>
      <c r="F80" s="181" t="s">
        <v>53</v>
      </c>
      <c r="G80" s="181" t="s">
        <v>125</v>
      </c>
      <c r="H80" s="181" t="s">
        <v>126</v>
      </c>
      <c r="I80" s="181" t="s">
        <v>127</v>
      </c>
      <c r="J80" s="181" t="s">
        <v>104</v>
      </c>
      <c r="K80" s="182" t="s">
        <v>128</v>
      </c>
      <c r="L80" s="183"/>
      <c r="M80" s="93" t="s">
        <v>19</v>
      </c>
      <c r="N80" s="94" t="s">
        <v>41</v>
      </c>
      <c r="O80" s="94" t="s">
        <v>129</v>
      </c>
      <c r="P80" s="94" t="s">
        <v>130</v>
      </c>
      <c r="Q80" s="94" t="s">
        <v>131</v>
      </c>
      <c r="R80" s="94" t="s">
        <v>132</v>
      </c>
      <c r="S80" s="94" t="s">
        <v>133</v>
      </c>
      <c r="T80" s="95" t="s">
        <v>134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135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70</v>
      </c>
      <c r="AU81" s="18" t="s">
        <v>105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70</v>
      </c>
      <c r="E82" s="192" t="s">
        <v>372</v>
      </c>
      <c r="F82" s="192" t="s">
        <v>373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147</v>
      </c>
      <c r="AT82" s="201" t="s">
        <v>70</v>
      </c>
      <c r="AU82" s="201" t="s">
        <v>71</v>
      </c>
      <c r="AY82" s="200" t="s">
        <v>138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70</v>
      </c>
      <c r="E83" s="203" t="s">
        <v>1035</v>
      </c>
      <c r="F83" s="203" t="s">
        <v>1036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SUM(P84:P85)</f>
        <v>0</v>
      </c>
      <c r="Q83" s="197"/>
      <c r="R83" s="198">
        <f>SUM(R84:R85)</f>
        <v>0</v>
      </c>
      <c r="S83" s="197"/>
      <c r="T83" s="199">
        <f>SUM(T84:T85)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147</v>
      </c>
      <c r="AT83" s="201" t="s">
        <v>70</v>
      </c>
      <c r="AU83" s="201" t="s">
        <v>79</v>
      </c>
      <c r="AY83" s="200" t="s">
        <v>138</v>
      </c>
      <c r="BK83" s="202">
        <f>SUM(BK84:BK85)</f>
        <v>0</v>
      </c>
    </row>
    <row r="84" s="2" customFormat="1" ht="16.5" customHeight="1">
      <c r="A84" s="39"/>
      <c r="B84" s="40"/>
      <c r="C84" s="205" t="s">
        <v>79</v>
      </c>
      <c r="D84" s="205" t="s">
        <v>141</v>
      </c>
      <c r="E84" s="206" t="s">
        <v>1037</v>
      </c>
      <c r="F84" s="207" t="s">
        <v>1038</v>
      </c>
      <c r="G84" s="208" t="s">
        <v>407</v>
      </c>
      <c r="H84" s="209">
        <v>1</v>
      </c>
      <c r="I84" s="210"/>
      <c r="J84" s="211">
        <f>ROUND(I84*H84,2)</f>
        <v>0</v>
      </c>
      <c r="K84" s="207" t="s">
        <v>408</v>
      </c>
      <c r="L84" s="45"/>
      <c r="M84" s="212" t="s">
        <v>19</v>
      </c>
      <c r="N84" s="213" t="s">
        <v>43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251</v>
      </c>
      <c r="AT84" s="216" t="s">
        <v>141</v>
      </c>
      <c r="AU84" s="216" t="s">
        <v>147</v>
      </c>
      <c r="AY84" s="18" t="s">
        <v>138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147</v>
      </c>
      <c r="BK84" s="217">
        <f>ROUND(I84*H84,2)</f>
        <v>0</v>
      </c>
      <c r="BL84" s="18" t="s">
        <v>251</v>
      </c>
      <c r="BM84" s="216" t="s">
        <v>1039</v>
      </c>
    </row>
    <row r="85" s="14" customFormat="1">
      <c r="A85" s="14"/>
      <c r="B85" s="234"/>
      <c r="C85" s="235"/>
      <c r="D85" s="225" t="s">
        <v>151</v>
      </c>
      <c r="E85" s="236" t="s">
        <v>19</v>
      </c>
      <c r="F85" s="237" t="s">
        <v>79</v>
      </c>
      <c r="G85" s="235"/>
      <c r="H85" s="238">
        <v>1</v>
      </c>
      <c r="I85" s="239"/>
      <c r="J85" s="235"/>
      <c r="K85" s="235"/>
      <c r="L85" s="240"/>
      <c r="M85" s="269"/>
      <c r="N85" s="270"/>
      <c r="O85" s="270"/>
      <c r="P85" s="270"/>
      <c r="Q85" s="270"/>
      <c r="R85" s="270"/>
      <c r="S85" s="270"/>
      <c r="T85" s="271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44" t="s">
        <v>151</v>
      </c>
      <c r="AU85" s="244" t="s">
        <v>147</v>
      </c>
      <c r="AV85" s="14" t="s">
        <v>147</v>
      </c>
      <c r="AW85" s="14" t="s">
        <v>33</v>
      </c>
      <c r="AX85" s="14" t="s">
        <v>79</v>
      </c>
      <c r="AY85" s="244" t="s">
        <v>138</v>
      </c>
    </row>
    <row r="86" s="2" customFormat="1" ht="6.96" customHeight="1">
      <c r="A86" s="39"/>
      <c r="B86" s="60"/>
      <c r="C86" s="61"/>
      <c r="D86" s="61"/>
      <c r="E86" s="61"/>
      <c r="F86" s="61"/>
      <c r="G86" s="61"/>
      <c r="H86" s="61"/>
      <c r="I86" s="61"/>
      <c r="J86" s="61"/>
      <c r="K86" s="61"/>
      <c r="L86" s="45"/>
      <c r="M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</sheetData>
  <sheetProtection sheet="1" autoFilter="0" formatColumns="0" formatRows="0" objects="1" scenarios="1" spinCount="100000" saltValue="FTN/YQvkrX48yo/y5gxaotjUF+/eV5i2ii9Ly6bEww8Ud2JcrjimRho9hEImZr37fiOkYXTJpSW6NuCNkcQXNQ==" hashValue="iYlkQxpiHUYoq8u0ufMR9BBdg42ZVMtbBk+9NUfd1YhTORqqJz6Y9o0hz9f0KM1j/AP6o/s9LsOSRBM1phVvBQ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stoupacího potrubí č. 1, 4 v BD Čujkovova 32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1059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23. 10. 2022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ROUND((SUM(BE83:BE108)),  2)</f>
        <v>0</v>
      </c>
      <c r="G33" s="39"/>
      <c r="H33" s="39"/>
      <c r="I33" s="149">
        <v>0.20999999999999999</v>
      </c>
      <c r="J33" s="148">
        <f>ROUND(((SUM(BE83:BE108))*I33),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ROUND((SUM(BF83:BF108)),  2)</f>
        <v>0</v>
      </c>
      <c r="G34" s="39"/>
      <c r="H34" s="39"/>
      <c r="I34" s="149">
        <v>0.14999999999999999</v>
      </c>
      <c r="J34" s="148">
        <f>ROUND(((SUM(BF83:BF108))*I34),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ROUND((SUM(BG83:BG108)),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ROUND((SUM(BH83:BH108)),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ROUND((SUM(BI83:BI108)),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stoupacího potrubí č. 1, 4 v BD Čujkovova 32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20 - VRN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Ostrava</v>
      </c>
      <c r="G52" s="41"/>
      <c r="H52" s="41"/>
      <c r="I52" s="33" t="s">
        <v>23</v>
      </c>
      <c r="J52" s="73" t="str">
        <f>IF(J12="","",J12)</f>
        <v>23. 10. 2022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Úřad městského obvodu Ostrava Jih</v>
      </c>
      <c r="G54" s="41"/>
      <c r="H54" s="41"/>
      <c r="I54" s="33" t="s">
        <v>31</v>
      </c>
      <c r="J54" s="37" t="str">
        <f>E21</f>
        <v>Ing. Petr Fraš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Petr Fraš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1060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1061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1062</v>
      </c>
      <c r="E62" s="175"/>
      <c r="F62" s="175"/>
      <c r="G62" s="175"/>
      <c r="H62" s="175"/>
      <c r="I62" s="175"/>
      <c r="J62" s="176">
        <f>J89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1063</v>
      </c>
      <c r="E63" s="175"/>
      <c r="F63" s="175"/>
      <c r="G63" s="175"/>
      <c r="H63" s="175"/>
      <c r="I63" s="175"/>
      <c r="J63" s="176">
        <f>J105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123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Oprava stoupacího potrubí č. 1, 4 v BD Čujkovova 32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100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20 - VRN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Ostrava</v>
      </c>
      <c r="G77" s="41"/>
      <c r="H77" s="41"/>
      <c r="I77" s="33" t="s">
        <v>23</v>
      </c>
      <c r="J77" s="73" t="str">
        <f>IF(J12="","",J12)</f>
        <v>23. 10. 2022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Úřad městského obvodu Ostrava Jih</v>
      </c>
      <c r="G79" s="41"/>
      <c r="H79" s="41"/>
      <c r="I79" s="33" t="s">
        <v>31</v>
      </c>
      <c r="J79" s="37" t="str">
        <f>E21</f>
        <v>Ing. Petr Fraš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Ing. Petr Fraš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124</v>
      </c>
      <c r="D82" s="181" t="s">
        <v>56</v>
      </c>
      <c r="E82" s="181" t="s">
        <v>52</v>
      </c>
      <c r="F82" s="181" t="s">
        <v>53</v>
      </c>
      <c r="G82" s="181" t="s">
        <v>125</v>
      </c>
      <c r="H82" s="181" t="s">
        <v>126</v>
      </c>
      <c r="I82" s="181" t="s">
        <v>127</v>
      </c>
      <c r="J82" s="181" t="s">
        <v>104</v>
      </c>
      <c r="K82" s="182" t="s">
        <v>128</v>
      </c>
      <c r="L82" s="183"/>
      <c r="M82" s="93" t="s">
        <v>19</v>
      </c>
      <c r="N82" s="94" t="s">
        <v>41</v>
      </c>
      <c r="O82" s="94" t="s">
        <v>129</v>
      </c>
      <c r="P82" s="94" t="s">
        <v>130</v>
      </c>
      <c r="Q82" s="94" t="s">
        <v>131</v>
      </c>
      <c r="R82" s="94" t="s">
        <v>132</v>
      </c>
      <c r="S82" s="94" t="s">
        <v>133</v>
      </c>
      <c r="T82" s="95" t="s">
        <v>134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135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70</v>
      </c>
      <c r="AU83" s="18" t="s">
        <v>105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70</v>
      </c>
      <c r="E84" s="192" t="s">
        <v>97</v>
      </c>
      <c r="F84" s="192" t="s">
        <v>1064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P85+P89+P105</f>
        <v>0</v>
      </c>
      <c r="Q84" s="197"/>
      <c r="R84" s="198">
        <f>R85+R89+R105</f>
        <v>0</v>
      </c>
      <c r="S84" s="197"/>
      <c r="T84" s="199">
        <f>T85+T89+T105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177</v>
      </c>
      <c r="AT84" s="201" t="s">
        <v>70</v>
      </c>
      <c r="AU84" s="201" t="s">
        <v>71</v>
      </c>
      <c r="AY84" s="200" t="s">
        <v>138</v>
      </c>
      <c r="BK84" s="202">
        <f>BK85+BK89+BK105</f>
        <v>0</v>
      </c>
    </row>
    <row r="85" s="12" customFormat="1" ht="22.8" customHeight="1">
      <c r="A85" s="12"/>
      <c r="B85" s="189"/>
      <c r="C85" s="190"/>
      <c r="D85" s="191" t="s">
        <v>70</v>
      </c>
      <c r="E85" s="203" t="s">
        <v>1065</v>
      </c>
      <c r="F85" s="203" t="s">
        <v>1066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SUM(P86:P88)</f>
        <v>0</v>
      </c>
      <c r="Q85" s="197"/>
      <c r="R85" s="198">
        <f>SUM(R86:R88)</f>
        <v>0</v>
      </c>
      <c r="S85" s="197"/>
      <c r="T85" s="199">
        <f>SUM(T86:T88)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177</v>
      </c>
      <c r="AT85" s="201" t="s">
        <v>70</v>
      </c>
      <c r="AU85" s="201" t="s">
        <v>79</v>
      </c>
      <c r="AY85" s="200" t="s">
        <v>138</v>
      </c>
      <c r="BK85" s="202">
        <f>SUM(BK86:BK88)</f>
        <v>0</v>
      </c>
    </row>
    <row r="86" s="2" customFormat="1" ht="24.15" customHeight="1">
      <c r="A86" s="39"/>
      <c r="B86" s="40"/>
      <c r="C86" s="205" t="s">
        <v>79</v>
      </c>
      <c r="D86" s="205" t="s">
        <v>141</v>
      </c>
      <c r="E86" s="206" t="s">
        <v>1067</v>
      </c>
      <c r="F86" s="207" t="s">
        <v>1068</v>
      </c>
      <c r="G86" s="208" t="s">
        <v>226</v>
      </c>
      <c r="H86" s="209">
        <v>1</v>
      </c>
      <c r="I86" s="210"/>
      <c r="J86" s="211">
        <f>ROUND(I86*H86,2)</f>
        <v>0</v>
      </c>
      <c r="K86" s="207" t="s">
        <v>145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1069</v>
      </c>
      <c r="AT86" s="216" t="s">
        <v>141</v>
      </c>
      <c r="AU86" s="216" t="s">
        <v>147</v>
      </c>
      <c r="AY86" s="18" t="s">
        <v>138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147</v>
      </c>
      <c r="BK86" s="217">
        <f>ROUND(I86*H86,2)</f>
        <v>0</v>
      </c>
      <c r="BL86" s="18" t="s">
        <v>1069</v>
      </c>
      <c r="BM86" s="216" t="s">
        <v>1070</v>
      </c>
    </row>
    <row r="87" s="2" customFormat="1">
      <c r="A87" s="39"/>
      <c r="B87" s="40"/>
      <c r="C87" s="41"/>
      <c r="D87" s="218" t="s">
        <v>149</v>
      </c>
      <c r="E87" s="41"/>
      <c r="F87" s="219" t="s">
        <v>1071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149</v>
      </c>
      <c r="AU87" s="18" t="s">
        <v>147</v>
      </c>
    </row>
    <row r="88" s="14" customFormat="1">
      <c r="A88" s="14"/>
      <c r="B88" s="234"/>
      <c r="C88" s="235"/>
      <c r="D88" s="225" t="s">
        <v>151</v>
      </c>
      <c r="E88" s="236" t="s">
        <v>19</v>
      </c>
      <c r="F88" s="237" t="s">
        <v>79</v>
      </c>
      <c r="G88" s="235"/>
      <c r="H88" s="238">
        <v>1</v>
      </c>
      <c r="I88" s="239"/>
      <c r="J88" s="235"/>
      <c r="K88" s="235"/>
      <c r="L88" s="240"/>
      <c r="M88" s="241"/>
      <c r="N88" s="242"/>
      <c r="O88" s="242"/>
      <c r="P88" s="242"/>
      <c r="Q88" s="242"/>
      <c r="R88" s="242"/>
      <c r="S88" s="242"/>
      <c r="T88" s="243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4" t="s">
        <v>151</v>
      </c>
      <c r="AU88" s="244" t="s">
        <v>147</v>
      </c>
      <c r="AV88" s="14" t="s">
        <v>147</v>
      </c>
      <c r="AW88" s="14" t="s">
        <v>33</v>
      </c>
      <c r="AX88" s="14" t="s">
        <v>79</v>
      </c>
      <c r="AY88" s="244" t="s">
        <v>138</v>
      </c>
    </row>
    <row r="89" s="12" customFormat="1" ht="22.8" customHeight="1">
      <c r="A89" s="12"/>
      <c r="B89" s="189"/>
      <c r="C89" s="190"/>
      <c r="D89" s="191" t="s">
        <v>70</v>
      </c>
      <c r="E89" s="203" t="s">
        <v>1072</v>
      </c>
      <c r="F89" s="203" t="s">
        <v>1073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SUM(P90:P104)</f>
        <v>0</v>
      </c>
      <c r="Q89" s="197"/>
      <c r="R89" s="198">
        <f>SUM(R90:R104)</f>
        <v>0</v>
      </c>
      <c r="S89" s="197"/>
      <c r="T89" s="199">
        <f>SUM(T90:T104)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177</v>
      </c>
      <c r="AT89" s="201" t="s">
        <v>70</v>
      </c>
      <c r="AU89" s="201" t="s">
        <v>79</v>
      </c>
      <c r="AY89" s="200" t="s">
        <v>138</v>
      </c>
      <c r="BK89" s="202">
        <f>SUM(BK90:BK104)</f>
        <v>0</v>
      </c>
    </row>
    <row r="90" s="2" customFormat="1" ht="16.5" customHeight="1">
      <c r="A90" s="39"/>
      <c r="B90" s="40"/>
      <c r="C90" s="205" t="s">
        <v>147</v>
      </c>
      <c r="D90" s="205" t="s">
        <v>141</v>
      </c>
      <c r="E90" s="206" t="s">
        <v>1074</v>
      </c>
      <c r="F90" s="207" t="s">
        <v>1075</v>
      </c>
      <c r="G90" s="208" t="s">
        <v>407</v>
      </c>
      <c r="H90" s="209">
        <v>1</v>
      </c>
      <c r="I90" s="210"/>
      <c r="J90" s="211">
        <f>ROUND(I90*H90,2)</f>
        <v>0</v>
      </c>
      <c r="K90" s="207" t="s">
        <v>145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1069</v>
      </c>
      <c r="AT90" s="216" t="s">
        <v>141</v>
      </c>
      <c r="AU90" s="216" t="s">
        <v>147</v>
      </c>
      <c r="AY90" s="18" t="s">
        <v>138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147</v>
      </c>
      <c r="BK90" s="217">
        <f>ROUND(I90*H90,2)</f>
        <v>0</v>
      </c>
      <c r="BL90" s="18" t="s">
        <v>1069</v>
      </c>
      <c r="BM90" s="216" t="s">
        <v>1076</v>
      </c>
    </row>
    <row r="91" s="2" customFormat="1">
      <c r="A91" s="39"/>
      <c r="B91" s="40"/>
      <c r="C91" s="41"/>
      <c r="D91" s="218" t="s">
        <v>149</v>
      </c>
      <c r="E91" s="41"/>
      <c r="F91" s="219" t="s">
        <v>1077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149</v>
      </c>
      <c r="AU91" s="18" t="s">
        <v>147</v>
      </c>
    </row>
    <row r="92" s="14" customFormat="1">
      <c r="A92" s="14"/>
      <c r="B92" s="234"/>
      <c r="C92" s="235"/>
      <c r="D92" s="225" t="s">
        <v>151</v>
      </c>
      <c r="E92" s="236" t="s">
        <v>19</v>
      </c>
      <c r="F92" s="237" t="s">
        <v>79</v>
      </c>
      <c r="G92" s="235"/>
      <c r="H92" s="238">
        <v>1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4" t="s">
        <v>151</v>
      </c>
      <c r="AU92" s="244" t="s">
        <v>147</v>
      </c>
      <c r="AV92" s="14" t="s">
        <v>147</v>
      </c>
      <c r="AW92" s="14" t="s">
        <v>33</v>
      </c>
      <c r="AX92" s="14" t="s">
        <v>79</v>
      </c>
      <c r="AY92" s="244" t="s">
        <v>138</v>
      </c>
    </row>
    <row r="93" s="2" customFormat="1" ht="16.5" customHeight="1">
      <c r="A93" s="39"/>
      <c r="B93" s="40"/>
      <c r="C93" s="205" t="s">
        <v>195</v>
      </c>
      <c r="D93" s="205" t="s">
        <v>141</v>
      </c>
      <c r="E93" s="206" t="s">
        <v>1078</v>
      </c>
      <c r="F93" s="207" t="s">
        <v>1079</v>
      </c>
      <c r="G93" s="208" t="s">
        <v>407</v>
      </c>
      <c r="H93" s="209">
        <v>1</v>
      </c>
      <c r="I93" s="210"/>
      <c r="J93" s="211">
        <f>ROUND(I93*H93,2)</f>
        <v>0</v>
      </c>
      <c r="K93" s="207" t="s">
        <v>145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1069</v>
      </c>
      <c r="AT93" s="216" t="s">
        <v>141</v>
      </c>
      <c r="AU93" s="216" t="s">
        <v>147</v>
      </c>
      <c r="AY93" s="18" t="s">
        <v>138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147</v>
      </c>
      <c r="BK93" s="217">
        <f>ROUND(I93*H93,2)</f>
        <v>0</v>
      </c>
      <c r="BL93" s="18" t="s">
        <v>1069</v>
      </c>
      <c r="BM93" s="216" t="s">
        <v>1080</v>
      </c>
    </row>
    <row r="94" s="2" customFormat="1">
      <c r="A94" s="39"/>
      <c r="B94" s="40"/>
      <c r="C94" s="41"/>
      <c r="D94" s="218" t="s">
        <v>149</v>
      </c>
      <c r="E94" s="41"/>
      <c r="F94" s="219" t="s">
        <v>1081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149</v>
      </c>
      <c r="AU94" s="18" t="s">
        <v>147</v>
      </c>
    </row>
    <row r="95" s="2" customFormat="1" ht="16.5" customHeight="1">
      <c r="A95" s="39"/>
      <c r="B95" s="40"/>
      <c r="C95" s="205" t="s">
        <v>201</v>
      </c>
      <c r="D95" s="205" t="s">
        <v>141</v>
      </c>
      <c r="E95" s="206" t="s">
        <v>1082</v>
      </c>
      <c r="F95" s="207" t="s">
        <v>1083</v>
      </c>
      <c r="G95" s="208" t="s">
        <v>407</v>
      </c>
      <c r="H95" s="209">
        <v>1</v>
      </c>
      <c r="I95" s="210"/>
      <c r="J95" s="211">
        <f>ROUND(I95*H95,2)</f>
        <v>0</v>
      </c>
      <c r="K95" s="207" t="s">
        <v>145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1069</v>
      </c>
      <c r="AT95" s="216" t="s">
        <v>141</v>
      </c>
      <c r="AU95" s="216" t="s">
        <v>147</v>
      </c>
      <c r="AY95" s="18" t="s">
        <v>138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147</v>
      </c>
      <c r="BK95" s="217">
        <f>ROUND(I95*H95,2)</f>
        <v>0</v>
      </c>
      <c r="BL95" s="18" t="s">
        <v>1069</v>
      </c>
      <c r="BM95" s="216" t="s">
        <v>1084</v>
      </c>
    </row>
    <row r="96" s="2" customFormat="1">
      <c r="A96" s="39"/>
      <c r="B96" s="40"/>
      <c r="C96" s="41"/>
      <c r="D96" s="218" t="s">
        <v>149</v>
      </c>
      <c r="E96" s="41"/>
      <c r="F96" s="219" t="s">
        <v>1085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149</v>
      </c>
      <c r="AU96" s="18" t="s">
        <v>147</v>
      </c>
    </row>
    <row r="97" s="2" customFormat="1" ht="16.5" customHeight="1">
      <c r="A97" s="39"/>
      <c r="B97" s="40"/>
      <c r="C97" s="205" t="s">
        <v>208</v>
      </c>
      <c r="D97" s="205" t="s">
        <v>141</v>
      </c>
      <c r="E97" s="206" t="s">
        <v>1086</v>
      </c>
      <c r="F97" s="207" t="s">
        <v>1087</v>
      </c>
      <c r="G97" s="208" t="s">
        <v>407</v>
      </c>
      <c r="H97" s="209">
        <v>1</v>
      </c>
      <c r="I97" s="210"/>
      <c r="J97" s="211">
        <f>ROUND(I97*H97,2)</f>
        <v>0</v>
      </c>
      <c r="K97" s="207" t="s">
        <v>145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1069</v>
      </c>
      <c r="AT97" s="216" t="s">
        <v>141</v>
      </c>
      <c r="AU97" s="216" t="s">
        <v>147</v>
      </c>
      <c r="AY97" s="18" t="s">
        <v>138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147</v>
      </c>
      <c r="BK97" s="217">
        <f>ROUND(I97*H97,2)</f>
        <v>0</v>
      </c>
      <c r="BL97" s="18" t="s">
        <v>1069</v>
      </c>
      <c r="BM97" s="216" t="s">
        <v>1088</v>
      </c>
    </row>
    <row r="98" s="2" customFormat="1">
      <c r="A98" s="39"/>
      <c r="B98" s="40"/>
      <c r="C98" s="41"/>
      <c r="D98" s="218" t="s">
        <v>149</v>
      </c>
      <c r="E98" s="41"/>
      <c r="F98" s="219" t="s">
        <v>1089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149</v>
      </c>
      <c r="AU98" s="18" t="s">
        <v>147</v>
      </c>
    </row>
    <row r="99" s="2" customFormat="1" ht="16.5" customHeight="1">
      <c r="A99" s="39"/>
      <c r="B99" s="40"/>
      <c r="C99" s="205" t="s">
        <v>215</v>
      </c>
      <c r="D99" s="205" t="s">
        <v>141</v>
      </c>
      <c r="E99" s="206" t="s">
        <v>1090</v>
      </c>
      <c r="F99" s="207" t="s">
        <v>1091</v>
      </c>
      <c r="G99" s="208" t="s">
        <v>407</v>
      </c>
      <c r="H99" s="209">
        <v>1</v>
      </c>
      <c r="I99" s="210"/>
      <c r="J99" s="211">
        <f>ROUND(I99*H99,2)</f>
        <v>0</v>
      </c>
      <c r="K99" s="207" t="s">
        <v>145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1069</v>
      </c>
      <c r="AT99" s="216" t="s">
        <v>141</v>
      </c>
      <c r="AU99" s="216" t="s">
        <v>147</v>
      </c>
      <c r="AY99" s="18" t="s">
        <v>138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147</v>
      </c>
      <c r="BK99" s="217">
        <f>ROUND(I99*H99,2)</f>
        <v>0</v>
      </c>
      <c r="BL99" s="18" t="s">
        <v>1069</v>
      </c>
      <c r="BM99" s="216" t="s">
        <v>1092</v>
      </c>
    </row>
    <row r="100" s="2" customFormat="1">
      <c r="A100" s="39"/>
      <c r="B100" s="40"/>
      <c r="C100" s="41"/>
      <c r="D100" s="218" t="s">
        <v>149</v>
      </c>
      <c r="E100" s="41"/>
      <c r="F100" s="219" t="s">
        <v>1093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149</v>
      </c>
      <c r="AU100" s="18" t="s">
        <v>147</v>
      </c>
    </row>
    <row r="101" s="2" customFormat="1" ht="16.5" customHeight="1">
      <c r="A101" s="39"/>
      <c r="B101" s="40"/>
      <c r="C101" s="205" t="s">
        <v>223</v>
      </c>
      <c r="D101" s="205" t="s">
        <v>141</v>
      </c>
      <c r="E101" s="206" t="s">
        <v>1094</v>
      </c>
      <c r="F101" s="207" t="s">
        <v>1095</v>
      </c>
      <c r="G101" s="208" t="s">
        <v>407</v>
      </c>
      <c r="H101" s="209">
        <v>1</v>
      </c>
      <c r="I101" s="210"/>
      <c r="J101" s="211">
        <f>ROUND(I101*H101,2)</f>
        <v>0</v>
      </c>
      <c r="K101" s="207" t="s">
        <v>145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1069</v>
      </c>
      <c r="AT101" s="216" t="s">
        <v>141</v>
      </c>
      <c r="AU101" s="216" t="s">
        <v>147</v>
      </c>
      <c r="AY101" s="18" t="s">
        <v>138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147</v>
      </c>
      <c r="BK101" s="217">
        <f>ROUND(I101*H101,2)</f>
        <v>0</v>
      </c>
      <c r="BL101" s="18" t="s">
        <v>1069</v>
      </c>
      <c r="BM101" s="216" t="s">
        <v>1096</v>
      </c>
    </row>
    <row r="102" s="2" customFormat="1">
      <c r="A102" s="39"/>
      <c r="B102" s="40"/>
      <c r="C102" s="41"/>
      <c r="D102" s="218" t="s">
        <v>149</v>
      </c>
      <c r="E102" s="41"/>
      <c r="F102" s="219" t="s">
        <v>1097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149</v>
      </c>
      <c r="AU102" s="18" t="s">
        <v>147</v>
      </c>
    </row>
    <row r="103" s="2" customFormat="1" ht="16.5" customHeight="1">
      <c r="A103" s="39"/>
      <c r="B103" s="40"/>
      <c r="C103" s="205" t="s">
        <v>230</v>
      </c>
      <c r="D103" s="205" t="s">
        <v>141</v>
      </c>
      <c r="E103" s="206" t="s">
        <v>1098</v>
      </c>
      <c r="F103" s="207" t="s">
        <v>1099</v>
      </c>
      <c r="G103" s="208" t="s">
        <v>144</v>
      </c>
      <c r="H103" s="209">
        <v>50</v>
      </c>
      <c r="I103" s="210"/>
      <c r="J103" s="211">
        <f>ROUND(I103*H103,2)</f>
        <v>0</v>
      </c>
      <c r="K103" s="207" t="s">
        <v>145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1069</v>
      </c>
      <c r="AT103" s="216" t="s">
        <v>141</v>
      </c>
      <c r="AU103" s="216" t="s">
        <v>147</v>
      </c>
      <c r="AY103" s="18" t="s">
        <v>138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147</v>
      </c>
      <c r="BK103" s="217">
        <f>ROUND(I103*H103,2)</f>
        <v>0</v>
      </c>
      <c r="BL103" s="18" t="s">
        <v>1069</v>
      </c>
      <c r="BM103" s="216" t="s">
        <v>1100</v>
      </c>
    </row>
    <row r="104" s="2" customFormat="1">
      <c r="A104" s="39"/>
      <c r="B104" s="40"/>
      <c r="C104" s="41"/>
      <c r="D104" s="218" t="s">
        <v>149</v>
      </c>
      <c r="E104" s="41"/>
      <c r="F104" s="219" t="s">
        <v>1101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149</v>
      </c>
      <c r="AU104" s="18" t="s">
        <v>147</v>
      </c>
    </row>
    <row r="105" s="12" customFormat="1" ht="22.8" customHeight="1">
      <c r="A105" s="12"/>
      <c r="B105" s="189"/>
      <c r="C105" s="190"/>
      <c r="D105" s="191" t="s">
        <v>70</v>
      </c>
      <c r="E105" s="203" t="s">
        <v>1102</v>
      </c>
      <c r="F105" s="203" t="s">
        <v>1103</v>
      </c>
      <c r="G105" s="190"/>
      <c r="H105" s="190"/>
      <c r="I105" s="193"/>
      <c r="J105" s="204">
        <f>BK105</f>
        <v>0</v>
      </c>
      <c r="K105" s="190"/>
      <c r="L105" s="195"/>
      <c r="M105" s="196"/>
      <c r="N105" s="197"/>
      <c r="O105" s="197"/>
      <c r="P105" s="198">
        <f>SUM(P106:P108)</f>
        <v>0</v>
      </c>
      <c r="Q105" s="197"/>
      <c r="R105" s="198">
        <f>SUM(R106:R108)</f>
        <v>0</v>
      </c>
      <c r="S105" s="197"/>
      <c r="T105" s="199">
        <f>SUM(T106:T108)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0" t="s">
        <v>177</v>
      </c>
      <c r="AT105" s="201" t="s">
        <v>70</v>
      </c>
      <c r="AU105" s="201" t="s">
        <v>79</v>
      </c>
      <c r="AY105" s="200" t="s">
        <v>138</v>
      </c>
      <c r="BK105" s="202">
        <f>SUM(BK106:BK108)</f>
        <v>0</v>
      </c>
    </row>
    <row r="106" s="2" customFormat="1" ht="24.15" customHeight="1">
      <c r="A106" s="39"/>
      <c r="B106" s="40"/>
      <c r="C106" s="205" t="s">
        <v>177</v>
      </c>
      <c r="D106" s="205" t="s">
        <v>141</v>
      </c>
      <c r="E106" s="206" t="s">
        <v>1104</v>
      </c>
      <c r="F106" s="207" t="s">
        <v>1105</v>
      </c>
      <c r="G106" s="208" t="s">
        <v>407</v>
      </c>
      <c r="H106" s="209">
        <v>1</v>
      </c>
      <c r="I106" s="210"/>
      <c r="J106" s="211">
        <f>ROUND(I106*H106,2)</f>
        <v>0</v>
      </c>
      <c r="K106" s="207" t="s">
        <v>145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1069</v>
      </c>
      <c r="AT106" s="216" t="s">
        <v>141</v>
      </c>
      <c r="AU106" s="216" t="s">
        <v>147</v>
      </c>
      <c r="AY106" s="18" t="s">
        <v>138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147</v>
      </c>
      <c r="BK106" s="217">
        <f>ROUND(I106*H106,2)</f>
        <v>0</v>
      </c>
      <c r="BL106" s="18" t="s">
        <v>1069</v>
      </c>
      <c r="BM106" s="216" t="s">
        <v>1106</v>
      </c>
    </row>
    <row r="107" s="2" customFormat="1">
      <c r="A107" s="39"/>
      <c r="B107" s="40"/>
      <c r="C107" s="41"/>
      <c r="D107" s="218" t="s">
        <v>149</v>
      </c>
      <c r="E107" s="41"/>
      <c r="F107" s="219" t="s">
        <v>1107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149</v>
      </c>
      <c r="AU107" s="18" t="s">
        <v>147</v>
      </c>
    </row>
    <row r="108" s="14" customFormat="1">
      <c r="A108" s="14"/>
      <c r="B108" s="234"/>
      <c r="C108" s="235"/>
      <c r="D108" s="225" t="s">
        <v>151</v>
      </c>
      <c r="E108" s="236" t="s">
        <v>19</v>
      </c>
      <c r="F108" s="237" t="s">
        <v>79</v>
      </c>
      <c r="G108" s="235"/>
      <c r="H108" s="238">
        <v>1</v>
      </c>
      <c r="I108" s="239"/>
      <c r="J108" s="235"/>
      <c r="K108" s="235"/>
      <c r="L108" s="240"/>
      <c r="M108" s="269"/>
      <c r="N108" s="270"/>
      <c r="O108" s="270"/>
      <c r="P108" s="270"/>
      <c r="Q108" s="270"/>
      <c r="R108" s="270"/>
      <c r="S108" s="270"/>
      <c r="T108" s="27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151</v>
      </c>
      <c r="AU108" s="244" t="s">
        <v>147</v>
      </c>
      <c r="AV108" s="14" t="s">
        <v>147</v>
      </c>
      <c r="AW108" s="14" t="s">
        <v>33</v>
      </c>
      <c r="AX108" s="14" t="s">
        <v>79</v>
      </c>
      <c r="AY108" s="244" t="s">
        <v>138</v>
      </c>
    </row>
    <row r="109" s="2" customFormat="1" ht="6.96" customHeight="1">
      <c r="A109" s="39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45"/>
      <c r="M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</sheetData>
  <sheetProtection sheet="1" autoFilter="0" formatColumns="0" formatRows="0" objects="1" scenarios="1" spinCount="100000" saltValue="Jpi/j3i4vpgh94ia4+TIXman8qZwtMlZ+8ksow274KL1NQrEP5Z7d6Mz24MwCdzv8aioqrBPZUg8Ywv3sTL9WQ==" hashValue="Zdrkx01m2VcQ5R4+9/16ATd/lee47wt0mIFRFiUZbaDrAhRZ8UMuLlnEWcTLW0v69NJ5JQGq1kflxcJ3GEKGNg==" algorithmName="SHA-512" password="CC35"/>
  <autoFilter ref="C82:K108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2_01/013002000"/>
    <hyperlink ref="F91" r:id="rId2" display="https://podminky.urs.cz/item/CS_URS_2022_01/032002000"/>
    <hyperlink ref="F94" r:id="rId3" display="https://podminky.urs.cz/item/CS_URS_2022_01/032103000"/>
    <hyperlink ref="F96" r:id="rId4" display="https://podminky.urs.cz/item/CS_URS_2022_01/033103000"/>
    <hyperlink ref="F98" r:id="rId5" display="https://podminky.urs.cz/item/CS_URS_2022_01/033203000"/>
    <hyperlink ref="F100" r:id="rId6" display="https://podminky.urs.cz/item/CS_URS_2022_01/035103001"/>
    <hyperlink ref="F102" r:id="rId7" display="https://podminky.urs.cz/item/CS_URS_2022_01/039103000"/>
    <hyperlink ref="F104" r:id="rId8" display="https://podminky.urs.cz/item/CS_URS_2022_01/039203000"/>
    <hyperlink ref="F107" r:id="rId9" display="https://podminky.urs.cz/item/CS_URS_2022_01/07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2" customWidth="1"/>
    <col min="2" max="2" width="1.667969" style="272" customWidth="1"/>
    <col min="3" max="4" width="5" style="272" customWidth="1"/>
    <col min="5" max="5" width="11.66016" style="272" customWidth="1"/>
    <col min="6" max="6" width="9.160156" style="272" customWidth="1"/>
    <col min="7" max="7" width="5" style="272" customWidth="1"/>
    <col min="8" max="8" width="77.83203" style="272" customWidth="1"/>
    <col min="9" max="10" width="20" style="272" customWidth="1"/>
    <col min="11" max="11" width="1.667969" style="272" customWidth="1"/>
  </cols>
  <sheetData>
    <row r="1" s="1" customFormat="1" ht="37.5" customHeight="1"/>
    <row r="2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6" customFormat="1" ht="45" customHeight="1">
      <c r="B3" s="276"/>
      <c r="C3" s="277" t="s">
        <v>1108</v>
      </c>
      <c r="D3" s="277"/>
      <c r="E3" s="277"/>
      <c r="F3" s="277"/>
      <c r="G3" s="277"/>
      <c r="H3" s="277"/>
      <c r="I3" s="277"/>
      <c r="J3" s="277"/>
      <c r="K3" s="278"/>
    </row>
    <row r="4" s="1" customFormat="1" ht="25.5" customHeight="1">
      <c r="B4" s="279"/>
      <c r="C4" s="280" t="s">
        <v>1109</v>
      </c>
      <c r="D4" s="280"/>
      <c r="E4" s="280"/>
      <c r="F4" s="280"/>
      <c r="G4" s="280"/>
      <c r="H4" s="280"/>
      <c r="I4" s="280"/>
      <c r="J4" s="280"/>
      <c r="K4" s="281"/>
    </row>
    <row r="5" s="1" customFormat="1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s="1" customFormat="1" ht="15" customHeight="1">
      <c r="B6" s="279"/>
      <c r="C6" s="283" t="s">
        <v>1110</v>
      </c>
      <c r="D6" s="283"/>
      <c r="E6" s="283"/>
      <c r="F6" s="283"/>
      <c r="G6" s="283"/>
      <c r="H6" s="283"/>
      <c r="I6" s="283"/>
      <c r="J6" s="283"/>
      <c r="K6" s="281"/>
    </row>
    <row r="7" s="1" customFormat="1" ht="15" customHeight="1">
      <c r="B7" s="284"/>
      <c r="C7" s="283" t="s">
        <v>1111</v>
      </c>
      <c r="D7" s="283"/>
      <c r="E7" s="283"/>
      <c r="F7" s="283"/>
      <c r="G7" s="283"/>
      <c r="H7" s="283"/>
      <c r="I7" s="283"/>
      <c r="J7" s="283"/>
      <c r="K7" s="281"/>
    </row>
    <row r="8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="1" customFormat="1" ht="15" customHeight="1">
      <c r="B9" s="284"/>
      <c r="C9" s="283" t="s">
        <v>1112</v>
      </c>
      <c r="D9" s="283"/>
      <c r="E9" s="283"/>
      <c r="F9" s="283"/>
      <c r="G9" s="283"/>
      <c r="H9" s="283"/>
      <c r="I9" s="283"/>
      <c r="J9" s="283"/>
      <c r="K9" s="281"/>
    </row>
    <row r="10" s="1" customFormat="1" ht="15" customHeight="1">
      <c r="B10" s="284"/>
      <c r="C10" s="283"/>
      <c r="D10" s="283" t="s">
        <v>1113</v>
      </c>
      <c r="E10" s="283"/>
      <c r="F10" s="283"/>
      <c r="G10" s="283"/>
      <c r="H10" s="283"/>
      <c r="I10" s="283"/>
      <c r="J10" s="283"/>
      <c r="K10" s="281"/>
    </row>
    <row r="11" s="1" customFormat="1" ht="15" customHeight="1">
      <c r="B11" s="284"/>
      <c r="C11" s="285"/>
      <c r="D11" s="283" t="s">
        <v>1114</v>
      </c>
      <c r="E11" s="283"/>
      <c r="F11" s="283"/>
      <c r="G11" s="283"/>
      <c r="H11" s="283"/>
      <c r="I11" s="283"/>
      <c r="J11" s="283"/>
      <c r="K11" s="281"/>
    </row>
    <row r="12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="1" customFormat="1" ht="15" customHeight="1">
      <c r="B13" s="284"/>
      <c r="C13" s="285"/>
      <c r="D13" s="286" t="s">
        <v>1115</v>
      </c>
      <c r="E13" s="283"/>
      <c r="F13" s="283"/>
      <c r="G13" s="283"/>
      <c r="H13" s="283"/>
      <c r="I13" s="283"/>
      <c r="J13" s="283"/>
      <c r="K13" s="281"/>
    </row>
    <row r="14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="1" customFormat="1" ht="15" customHeight="1">
      <c r="B15" s="284"/>
      <c r="C15" s="285"/>
      <c r="D15" s="283" t="s">
        <v>1116</v>
      </c>
      <c r="E15" s="283"/>
      <c r="F15" s="283"/>
      <c r="G15" s="283"/>
      <c r="H15" s="283"/>
      <c r="I15" s="283"/>
      <c r="J15" s="283"/>
      <c r="K15" s="281"/>
    </row>
    <row r="16" s="1" customFormat="1" ht="15" customHeight="1">
      <c r="B16" s="284"/>
      <c r="C16" s="285"/>
      <c r="D16" s="283" t="s">
        <v>1117</v>
      </c>
      <c r="E16" s="283"/>
      <c r="F16" s="283"/>
      <c r="G16" s="283"/>
      <c r="H16" s="283"/>
      <c r="I16" s="283"/>
      <c r="J16" s="283"/>
      <c r="K16" s="281"/>
    </row>
    <row r="17" s="1" customFormat="1" ht="15" customHeight="1">
      <c r="B17" s="284"/>
      <c r="C17" s="285"/>
      <c r="D17" s="283" t="s">
        <v>1118</v>
      </c>
      <c r="E17" s="283"/>
      <c r="F17" s="283"/>
      <c r="G17" s="283"/>
      <c r="H17" s="283"/>
      <c r="I17" s="283"/>
      <c r="J17" s="283"/>
      <c r="K17" s="281"/>
    </row>
    <row r="18" s="1" customFormat="1" ht="15" customHeight="1">
      <c r="B18" s="284"/>
      <c r="C18" s="285"/>
      <c r="D18" s="285"/>
      <c r="E18" s="287" t="s">
        <v>78</v>
      </c>
      <c r="F18" s="283" t="s">
        <v>1119</v>
      </c>
      <c r="G18" s="283"/>
      <c r="H18" s="283"/>
      <c r="I18" s="283"/>
      <c r="J18" s="283"/>
      <c r="K18" s="281"/>
    </row>
    <row r="19" s="1" customFormat="1" ht="15" customHeight="1">
      <c r="B19" s="284"/>
      <c r="C19" s="285"/>
      <c r="D19" s="285"/>
      <c r="E19" s="287" t="s">
        <v>1120</v>
      </c>
      <c r="F19" s="283" t="s">
        <v>1121</v>
      </c>
      <c r="G19" s="283"/>
      <c r="H19" s="283"/>
      <c r="I19" s="283"/>
      <c r="J19" s="283"/>
      <c r="K19" s="281"/>
    </row>
    <row r="20" s="1" customFormat="1" ht="15" customHeight="1">
      <c r="B20" s="284"/>
      <c r="C20" s="285"/>
      <c r="D20" s="285"/>
      <c r="E20" s="287" t="s">
        <v>1122</v>
      </c>
      <c r="F20" s="283" t="s">
        <v>1123</v>
      </c>
      <c r="G20" s="283"/>
      <c r="H20" s="283"/>
      <c r="I20" s="283"/>
      <c r="J20" s="283"/>
      <c r="K20" s="281"/>
    </row>
    <row r="21" s="1" customFormat="1" ht="15" customHeight="1">
      <c r="B21" s="284"/>
      <c r="C21" s="285"/>
      <c r="D21" s="285"/>
      <c r="E21" s="287" t="s">
        <v>1124</v>
      </c>
      <c r="F21" s="283" t="s">
        <v>1125</v>
      </c>
      <c r="G21" s="283"/>
      <c r="H21" s="283"/>
      <c r="I21" s="283"/>
      <c r="J21" s="283"/>
      <c r="K21" s="281"/>
    </row>
    <row r="22" s="1" customFormat="1" ht="15" customHeight="1">
      <c r="B22" s="284"/>
      <c r="C22" s="285"/>
      <c r="D22" s="285"/>
      <c r="E22" s="287" t="s">
        <v>1126</v>
      </c>
      <c r="F22" s="283" t="s">
        <v>1127</v>
      </c>
      <c r="G22" s="283"/>
      <c r="H22" s="283"/>
      <c r="I22" s="283"/>
      <c r="J22" s="283"/>
      <c r="K22" s="281"/>
    </row>
    <row r="23" s="1" customFormat="1" ht="15" customHeight="1">
      <c r="B23" s="284"/>
      <c r="C23" s="285"/>
      <c r="D23" s="285"/>
      <c r="E23" s="287" t="s">
        <v>1128</v>
      </c>
      <c r="F23" s="283" t="s">
        <v>1129</v>
      </c>
      <c r="G23" s="283"/>
      <c r="H23" s="283"/>
      <c r="I23" s="283"/>
      <c r="J23" s="283"/>
      <c r="K23" s="281"/>
    </row>
    <row r="24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="1" customFormat="1" ht="15" customHeight="1">
      <c r="B25" s="284"/>
      <c r="C25" s="283" t="s">
        <v>1130</v>
      </c>
      <c r="D25" s="283"/>
      <c r="E25" s="283"/>
      <c r="F25" s="283"/>
      <c r="G25" s="283"/>
      <c r="H25" s="283"/>
      <c r="I25" s="283"/>
      <c r="J25" s="283"/>
      <c r="K25" s="281"/>
    </row>
    <row r="26" s="1" customFormat="1" ht="15" customHeight="1">
      <c r="B26" s="284"/>
      <c r="C26" s="283" t="s">
        <v>1131</v>
      </c>
      <c r="D26" s="283"/>
      <c r="E26" s="283"/>
      <c r="F26" s="283"/>
      <c r="G26" s="283"/>
      <c r="H26" s="283"/>
      <c r="I26" s="283"/>
      <c r="J26" s="283"/>
      <c r="K26" s="281"/>
    </row>
    <row r="27" s="1" customFormat="1" ht="15" customHeight="1">
      <c r="B27" s="284"/>
      <c r="C27" s="283"/>
      <c r="D27" s="283" t="s">
        <v>1132</v>
      </c>
      <c r="E27" s="283"/>
      <c r="F27" s="283"/>
      <c r="G27" s="283"/>
      <c r="H27" s="283"/>
      <c r="I27" s="283"/>
      <c r="J27" s="283"/>
      <c r="K27" s="281"/>
    </row>
    <row r="28" s="1" customFormat="1" ht="15" customHeight="1">
      <c r="B28" s="284"/>
      <c r="C28" s="285"/>
      <c r="D28" s="283" t="s">
        <v>1133</v>
      </c>
      <c r="E28" s="283"/>
      <c r="F28" s="283"/>
      <c r="G28" s="283"/>
      <c r="H28" s="283"/>
      <c r="I28" s="283"/>
      <c r="J28" s="283"/>
      <c r="K28" s="281"/>
    </row>
    <row r="29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="1" customFormat="1" ht="15" customHeight="1">
      <c r="B30" s="284"/>
      <c r="C30" s="285"/>
      <c r="D30" s="283" t="s">
        <v>1134</v>
      </c>
      <c r="E30" s="283"/>
      <c r="F30" s="283"/>
      <c r="G30" s="283"/>
      <c r="H30" s="283"/>
      <c r="I30" s="283"/>
      <c r="J30" s="283"/>
      <c r="K30" s="281"/>
    </row>
    <row r="31" s="1" customFormat="1" ht="15" customHeight="1">
      <c r="B31" s="284"/>
      <c r="C31" s="285"/>
      <c r="D31" s="283" t="s">
        <v>1135</v>
      </c>
      <c r="E31" s="283"/>
      <c r="F31" s="283"/>
      <c r="G31" s="283"/>
      <c r="H31" s="283"/>
      <c r="I31" s="283"/>
      <c r="J31" s="283"/>
      <c r="K31" s="281"/>
    </row>
    <row r="32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="1" customFormat="1" ht="15" customHeight="1">
      <c r="B33" s="284"/>
      <c r="C33" s="285"/>
      <c r="D33" s="283" t="s">
        <v>1136</v>
      </c>
      <c r="E33" s="283"/>
      <c r="F33" s="283"/>
      <c r="G33" s="283"/>
      <c r="H33" s="283"/>
      <c r="I33" s="283"/>
      <c r="J33" s="283"/>
      <c r="K33" s="281"/>
    </row>
    <row r="34" s="1" customFormat="1" ht="15" customHeight="1">
      <c r="B34" s="284"/>
      <c r="C34" s="285"/>
      <c r="D34" s="283" t="s">
        <v>1137</v>
      </c>
      <c r="E34" s="283"/>
      <c r="F34" s="283"/>
      <c r="G34" s="283"/>
      <c r="H34" s="283"/>
      <c r="I34" s="283"/>
      <c r="J34" s="283"/>
      <c r="K34" s="281"/>
    </row>
    <row r="35" s="1" customFormat="1" ht="15" customHeight="1">
      <c r="B35" s="284"/>
      <c r="C35" s="285"/>
      <c r="D35" s="283" t="s">
        <v>1138</v>
      </c>
      <c r="E35" s="283"/>
      <c r="F35" s="283"/>
      <c r="G35" s="283"/>
      <c r="H35" s="283"/>
      <c r="I35" s="283"/>
      <c r="J35" s="283"/>
      <c r="K35" s="281"/>
    </row>
    <row r="36" s="1" customFormat="1" ht="15" customHeight="1">
      <c r="B36" s="284"/>
      <c r="C36" s="285"/>
      <c r="D36" s="283"/>
      <c r="E36" s="286" t="s">
        <v>124</v>
      </c>
      <c r="F36" s="283"/>
      <c r="G36" s="283" t="s">
        <v>1139</v>
      </c>
      <c r="H36" s="283"/>
      <c r="I36" s="283"/>
      <c r="J36" s="283"/>
      <c r="K36" s="281"/>
    </row>
    <row r="37" s="1" customFormat="1" ht="30.75" customHeight="1">
      <c r="B37" s="284"/>
      <c r="C37" s="285"/>
      <c r="D37" s="283"/>
      <c r="E37" s="286" t="s">
        <v>1140</v>
      </c>
      <c r="F37" s="283"/>
      <c r="G37" s="283" t="s">
        <v>1141</v>
      </c>
      <c r="H37" s="283"/>
      <c r="I37" s="283"/>
      <c r="J37" s="283"/>
      <c r="K37" s="281"/>
    </row>
    <row r="38" s="1" customFormat="1" ht="15" customHeight="1">
      <c r="B38" s="284"/>
      <c r="C38" s="285"/>
      <c r="D38" s="283"/>
      <c r="E38" s="286" t="s">
        <v>52</v>
      </c>
      <c r="F38" s="283"/>
      <c r="G38" s="283" t="s">
        <v>1142</v>
      </c>
      <c r="H38" s="283"/>
      <c r="I38" s="283"/>
      <c r="J38" s="283"/>
      <c r="K38" s="281"/>
    </row>
    <row r="39" s="1" customFormat="1" ht="15" customHeight="1">
      <c r="B39" s="284"/>
      <c r="C39" s="285"/>
      <c r="D39" s="283"/>
      <c r="E39" s="286" t="s">
        <v>53</v>
      </c>
      <c r="F39" s="283"/>
      <c r="G39" s="283" t="s">
        <v>1143</v>
      </c>
      <c r="H39" s="283"/>
      <c r="I39" s="283"/>
      <c r="J39" s="283"/>
      <c r="K39" s="281"/>
    </row>
    <row r="40" s="1" customFormat="1" ht="15" customHeight="1">
      <c r="B40" s="284"/>
      <c r="C40" s="285"/>
      <c r="D40" s="283"/>
      <c r="E40" s="286" t="s">
        <v>125</v>
      </c>
      <c r="F40" s="283"/>
      <c r="G40" s="283" t="s">
        <v>1144</v>
      </c>
      <c r="H40" s="283"/>
      <c r="I40" s="283"/>
      <c r="J40" s="283"/>
      <c r="K40" s="281"/>
    </row>
    <row r="41" s="1" customFormat="1" ht="15" customHeight="1">
      <c r="B41" s="284"/>
      <c r="C41" s="285"/>
      <c r="D41" s="283"/>
      <c r="E41" s="286" t="s">
        <v>126</v>
      </c>
      <c r="F41" s="283"/>
      <c r="G41" s="283" t="s">
        <v>1145</v>
      </c>
      <c r="H41" s="283"/>
      <c r="I41" s="283"/>
      <c r="J41" s="283"/>
      <c r="K41" s="281"/>
    </row>
    <row r="42" s="1" customFormat="1" ht="15" customHeight="1">
      <c r="B42" s="284"/>
      <c r="C42" s="285"/>
      <c r="D42" s="283"/>
      <c r="E42" s="286" t="s">
        <v>1146</v>
      </c>
      <c r="F42" s="283"/>
      <c r="G42" s="283" t="s">
        <v>1147</v>
      </c>
      <c r="H42" s="283"/>
      <c r="I42" s="283"/>
      <c r="J42" s="283"/>
      <c r="K42" s="281"/>
    </row>
    <row r="43" s="1" customFormat="1" ht="15" customHeight="1">
      <c r="B43" s="284"/>
      <c r="C43" s="285"/>
      <c r="D43" s="283"/>
      <c r="E43" s="286"/>
      <c r="F43" s="283"/>
      <c r="G43" s="283" t="s">
        <v>1148</v>
      </c>
      <c r="H43" s="283"/>
      <c r="I43" s="283"/>
      <c r="J43" s="283"/>
      <c r="K43" s="281"/>
    </row>
    <row r="44" s="1" customFormat="1" ht="15" customHeight="1">
      <c r="B44" s="284"/>
      <c r="C44" s="285"/>
      <c r="D44" s="283"/>
      <c r="E44" s="286" t="s">
        <v>1149</v>
      </c>
      <c r="F44" s="283"/>
      <c r="G44" s="283" t="s">
        <v>1150</v>
      </c>
      <c r="H44" s="283"/>
      <c r="I44" s="283"/>
      <c r="J44" s="283"/>
      <c r="K44" s="281"/>
    </row>
    <row r="45" s="1" customFormat="1" ht="15" customHeight="1">
      <c r="B45" s="284"/>
      <c r="C45" s="285"/>
      <c r="D45" s="283"/>
      <c r="E45" s="286" t="s">
        <v>128</v>
      </c>
      <c r="F45" s="283"/>
      <c r="G45" s="283" t="s">
        <v>1151</v>
      </c>
      <c r="H45" s="283"/>
      <c r="I45" s="283"/>
      <c r="J45" s="283"/>
      <c r="K45" s="281"/>
    </row>
    <row r="46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="1" customFormat="1" ht="15" customHeight="1">
      <c r="B47" s="284"/>
      <c r="C47" s="285"/>
      <c r="D47" s="283" t="s">
        <v>1152</v>
      </c>
      <c r="E47" s="283"/>
      <c r="F47" s="283"/>
      <c r="G47" s="283"/>
      <c r="H47" s="283"/>
      <c r="I47" s="283"/>
      <c r="J47" s="283"/>
      <c r="K47" s="281"/>
    </row>
    <row r="48" s="1" customFormat="1" ht="15" customHeight="1">
      <c r="B48" s="284"/>
      <c r="C48" s="285"/>
      <c r="D48" s="285"/>
      <c r="E48" s="283" t="s">
        <v>1153</v>
      </c>
      <c r="F48" s="283"/>
      <c r="G48" s="283"/>
      <c r="H48" s="283"/>
      <c r="I48" s="283"/>
      <c r="J48" s="283"/>
      <c r="K48" s="281"/>
    </row>
    <row r="49" s="1" customFormat="1" ht="15" customHeight="1">
      <c r="B49" s="284"/>
      <c r="C49" s="285"/>
      <c r="D49" s="285"/>
      <c r="E49" s="283" t="s">
        <v>1154</v>
      </c>
      <c r="F49" s="283"/>
      <c r="G49" s="283"/>
      <c r="H49" s="283"/>
      <c r="I49" s="283"/>
      <c r="J49" s="283"/>
      <c r="K49" s="281"/>
    </row>
    <row r="50" s="1" customFormat="1" ht="15" customHeight="1">
      <c r="B50" s="284"/>
      <c r="C50" s="285"/>
      <c r="D50" s="285"/>
      <c r="E50" s="283" t="s">
        <v>1155</v>
      </c>
      <c r="F50" s="283"/>
      <c r="G50" s="283"/>
      <c r="H50" s="283"/>
      <c r="I50" s="283"/>
      <c r="J50" s="283"/>
      <c r="K50" s="281"/>
    </row>
    <row r="51" s="1" customFormat="1" ht="15" customHeight="1">
      <c r="B51" s="284"/>
      <c r="C51" s="285"/>
      <c r="D51" s="283" t="s">
        <v>1156</v>
      </c>
      <c r="E51" s="283"/>
      <c r="F51" s="283"/>
      <c r="G51" s="283"/>
      <c r="H51" s="283"/>
      <c r="I51" s="283"/>
      <c r="J51" s="283"/>
      <c r="K51" s="281"/>
    </row>
    <row r="52" s="1" customFormat="1" ht="25.5" customHeight="1">
      <c r="B52" s="279"/>
      <c r="C52" s="280" t="s">
        <v>1157</v>
      </c>
      <c r="D52" s="280"/>
      <c r="E52" s="280"/>
      <c r="F52" s="280"/>
      <c r="G52" s="280"/>
      <c r="H52" s="280"/>
      <c r="I52" s="280"/>
      <c r="J52" s="280"/>
      <c r="K52" s="281"/>
    </row>
    <row r="53" s="1" customFormat="1" ht="5.25" customHeight="1">
      <c r="B53" s="279"/>
      <c r="C53" s="282"/>
      <c r="D53" s="282"/>
      <c r="E53" s="282"/>
      <c r="F53" s="282"/>
      <c r="G53" s="282"/>
      <c r="H53" s="282"/>
      <c r="I53" s="282"/>
      <c r="J53" s="282"/>
      <c r="K53" s="281"/>
    </row>
    <row r="54" s="1" customFormat="1" ht="15" customHeight="1">
      <c r="B54" s="279"/>
      <c r="C54" s="283" t="s">
        <v>1158</v>
      </c>
      <c r="D54" s="283"/>
      <c r="E54" s="283"/>
      <c r="F54" s="283"/>
      <c r="G54" s="283"/>
      <c r="H54" s="283"/>
      <c r="I54" s="283"/>
      <c r="J54" s="283"/>
      <c r="K54" s="281"/>
    </row>
    <row r="55" s="1" customFormat="1" ht="15" customHeight="1">
      <c r="B55" s="279"/>
      <c r="C55" s="283" t="s">
        <v>1159</v>
      </c>
      <c r="D55" s="283"/>
      <c r="E55" s="283"/>
      <c r="F55" s="283"/>
      <c r="G55" s="283"/>
      <c r="H55" s="283"/>
      <c r="I55" s="283"/>
      <c r="J55" s="283"/>
      <c r="K55" s="281"/>
    </row>
    <row r="56" s="1" customFormat="1" ht="12.75" customHeight="1">
      <c r="B56" s="279"/>
      <c r="C56" s="283"/>
      <c r="D56" s="283"/>
      <c r="E56" s="283"/>
      <c r="F56" s="283"/>
      <c r="G56" s="283"/>
      <c r="H56" s="283"/>
      <c r="I56" s="283"/>
      <c r="J56" s="283"/>
      <c r="K56" s="281"/>
    </row>
    <row r="57" s="1" customFormat="1" ht="15" customHeight="1">
      <c r="B57" s="279"/>
      <c r="C57" s="283" t="s">
        <v>1160</v>
      </c>
      <c r="D57" s="283"/>
      <c r="E57" s="283"/>
      <c r="F57" s="283"/>
      <c r="G57" s="283"/>
      <c r="H57" s="283"/>
      <c r="I57" s="283"/>
      <c r="J57" s="283"/>
      <c r="K57" s="281"/>
    </row>
    <row r="58" s="1" customFormat="1" ht="15" customHeight="1">
      <c r="B58" s="279"/>
      <c r="C58" s="285"/>
      <c r="D58" s="283" t="s">
        <v>1161</v>
      </c>
      <c r="E58" s="283"/>
      <c r="F58" s="283"/>
      <c r="G58" s="283"/>
      <c r="H58" s="283"/>
      <c r="I58" s="283"/>
      <c r="J58" s="283"/>
      <c r="K58" s="281"/>
    </row>
    <row r="59" s="1" customFormat="1" ht="15" customHeight="1">
      <c r="B59" s="279"/>
      <c r="C59" s="285"/>
      <c r="D59" s="283" t="s">
        <v>1162</v>
      </c>
      <c r="E59" s="283"/>
      <c r="F59" s="283"/>
      <c r="G59" s="283"/>
      <c r="H59" s="283"/>
      <c r="I59" s="283"/>
      <c r="J59" s="283"/>
      <c r="K59" s="281"/>
    </row>
    <row r="60" s="1" customFormat="1" ht="15" customHeight="1">
      <c r="B60" s="279"/>
      <c r="C60" s="285"/>
      <c r="D60" s="283" t="s">
        <v>1163</v>
      </c>
      <c r="E60" s="283"/>
      <c r="F60" s="283"/>
      <c r="G60" s="283"/>
      <c r="H60" s="283"/>
      <c r="I60" s="283"/>
      <c r="J60" s="283"/>
      <c r="K60" s="281"/>
    </row>
    <row r="61" s="1" customFormat="1" ht="15" customHeight="1">
      <c r="B61" s="279"/>
      <c r="C61" s="285"/>
      <c r="D61" s="283" t="s">
        <v>1164</v>
      </c>
      <c r="E61" s="283"/>
      <c r="F61" s="283"/>
      <c r="G61" s="283"/>
      <c r="H61" s="283"/>
      <c r="I61" s="283"/>
      <c r="J61" s="283"/>
      <c r="K61" s="281"/>
    </row>
    <row r="62" s="1" customFormat="1" ht="15" customHeight="1">
      <c r="B62" s="279"/>
      <c r="C62" s="285"/>
      <c r="D62" s="288" t="s">
        <v>1165</v>
      </c>
      <c r="E62" s="288"/>
      <c r="F62" s="288"/>
      <c r="G62" s="288"/>
      <c r="H62" s="288"/>
      <c r="I62" s="288"/>
      <c r="J62" s="288"/>
      <c r="K62" s="281"/>
    </row>
    <row r="63" s="1" customFormat="1" ht="15" customHeight="1">
      <c r="B63" s="279"/>
      <c r="C63" s="285"/>
      <c r="D63" s="283" t="s">
        <v>1166</v>
      </c>
      <c r="E63" s="283"/>
      <c r="F63" s="283"/>
      <c r="G63" s="283"/>
      <c r="H63" s="283"/>
      <c r="I63" s="283"/>
      <c r="J63" s="283"/>
      <c r="K63" s="281"/>
    </row>
    <row r="64" s="1" customFormat="1" ht="12.75" customHeight="1">
      <c r="B64" s="279"/>
      <c r="C64" s="285"/>
      <c r="D64" s="285"/>
      <c r="E64" s="289"/>
      <c r="F64" s="285"/>
      <c r="G64" s="285"/>
      <c r="H64" s="285"/>
      <c r="I64" s="285"/>
      <c r="J64" s="285"/>
      <c r="K64" s="281"/>
    </row>
    <row r="65" s="1" customFormat="1" ht="15" customHeight="1">
      <c r="B65" s="279"/>
      <c r="C65" s="285"/>
      <c r="D65" s="283" t="s">
        <v>1167</v>
      </c>
      <c r="E65" s="283"/>
      <c r="F65" s="283"/>
      <c r="G65" s="283"/>
      <c r="H65" s="283"/>
      <c r="I65" s="283"/>
      <c r="J65" s="283"/>
      <c r="K65" s="281"/>
    </row>
    <row r="66" s="1" customFormat="1" ht="15" customHeight="1">
      <c r="B66" s="279"/>
      <c r="C66" s="285"/>
      <c r="D66" s="288" t="s">
        <v>1168</v>
      </c>
      <c r="E66" s="288"/>
      <c r="F66" s="288"/>
      <c r="G66" s="288"/>
      <c r="H66" s="288"/>
      <c r="I66" s="288"/>
      <c r="J66" s="288"/>
      <c r="K66" s="281"/>
    </row>
    <row r="67" s="1" customFormat="1" ht="15" customHeight="1">
      <c r="B67" s="279"/>
      <c r="C67" s="285"/>
      <c r="D67" s="283" t="s">
        <v>1169</v>
      </c>
      <c r="E67" s="283"/>
      <c r="F67" s="283"/>
      <c r="G67" s="283"/>
      <c r="H67" s="283"/>
      <c r="I67" s="283"/>
      <c r="J67" s="283"/>
      <c r="K67" s="281"/>
    </row>
    <row r="68" s="1" customFormat="1" ht="15" customHeight="1">
      <c r="B68" s="279"/>
      <c r="C68" s="285"/>
      <c r="D68" s="283" t="s">
        <v>1170</v>
      </c>
      <c r="E68" s="283"/>
      <c r="F68" s="283"/>
      <c r="G68" s="283"/>
      <c r="H68" s="283"/>
      <c r="I68" s="283"/>
      <c r="J68" s="283"/>
      <c r="K68" s="281"/>
    </row>
    <row r="69" s="1" customFormat="1" ht="15" customHeight="1">
      <c r="B69" s="279"/>
      <c r="C69" s="285"/>
      <c r="D69" s="283" t="s">
        <v>1171</v>
      </c>
      <c r="E69" s="283"/>
      <c r="F69" s="283"/>
      <c r="G69" s="283"/>
      <c r="H69" s="283"/>
      <c r="I69" s="283"/>
      <c r="J69" s="283"/>
      <c r="K69" s="281"/>
    </row>
    <row r="70" s="1" customFormat="1" ht="15" customHeight="1">
      <c r="B70" s="279"/>
      <c r="C70" s="285"/>
      <c r="D70" s="283" t="s">
        <v>1172</v>
      </c>
      <c r="E70" s="283"/>
      <c r="F70" s="283"/>
      <c r="G70" s="283"/>
      <c r="H70" s="283"/>
      <c r="I70" s="283"/>
      <c r="J70" s="283"/>
      <c r="K70" s="281"/>
    </row>
    <row r="71" s="1" customFormat="1" ht="12.75" customHeight="1">
      <c r="B71" s="290"/>
      <c r="C71" s="291"/>
      <c r="D71" s="291"/>
      <c r="E71" s="291"/>
      <c r="F71" s="291"/>
      <c r="G71" s="291"/>
      <c r="H71" s="291"/>
      <c r="I71" s="291"/>
      <c r="J71" s="291"/>
      <c r="K71" s="292"/>
    </row>
    <row r="72" s="1" customFormat="1" ht="18.75" customHeight="1">
      <c r="B72" s="293"/>
      <c r="C72" s="293"/>
      <c r="D72" s="293"/>
      <c r="E72" s="293"/>
      <c r="F72" s="293"/>
      <c r="G72" s="293"/>
      <c r="H72" s="293"/>
      <c r="I72" s="293"/>
      <c r="J72" s="293"/>
      <c r="K72" s="294"/>
    </row>
    <row r="73" s="1" customFormat="1" ht="18.75" customHeight="1">
      <c r="B73" s="294"/>
      <c r="C73" s="294"/>
      <c r="D73" s="294"/>
      <c r="E73" s="294"/>
      <c r="F73" s="294"/>
      <c r="G73" s="294"/>
      <c r="H73" s="294"/>
      <c r="I73" s="294"/>
      <c r="J73" s="294"/>
      <c r="K73" s="294"/>
    </row>
    <row r="74" s="1" customFormat="1" ht="7.5" customHeight="1">
      <c r="B74" s="295"/>
      <c r="C74" s="296"/>
      <c r="D74" s="296"/>
      <c r="E74" s="296"/>
      <c r="F74" s="296"/>
      <c r="G74" s="296"/>
      <c r="H74" s="296"/>
      <c r="I74" s="296"/>
      <c r="J74" s="296"/>
      <c r="K74" s="297"/>
    </row>
    <row r="75" s="1" customFormat="1" ht="45" customHeight="1">
      <c r="B75" s="298"/>
      <c r="C75" s="299" t="s">
        <v>1173</v>
      </c>
      <c r="D75" s="299"/>
      <c r="E75" s="299"/>
      <c r="F75" s="299"/>
      <c r="G75" s="299"/>
      <c r="H75" s="299"/>
      <c r="I75" s="299"/>
      <c r="J75" s="299"/>
      <c r="K75" s="300"/>
    </row>
    <row r="76" s="1" customFormat="1" ht="17.25" customHeight="1">
      <c r="B76" s="298"/>
      <c r="C76" s="301" t="s">
        <v>1174</v>
      </c>
      <c r="D76" s="301"/>
      <c r="E76" s="301"/>
      <c r="F76" s="301" t="s">
        <v>1175</v>
      </c>
      <c r="G76" s="302"/>
      <c r="H76" s="301" t="s">
        <v>53</v>
      </c>
      <c r="I76" s="301" t="s">
        <v>56</v>
      </c>
      <c r="J76" s="301" t="s">
        <v>1176</v>
      </c>
      <c r="K76" s="300"/>
    </row>
    <row r="77" s="1" customFormat="1" ht="17.25" customHeight="1">
      <c r="B77" s="298"/>
      <c r="C77" s="303" t="s">
        <v>1177</v>
      </c>
      <c r="D77" s="303"/>
      <c r="E77" s="303"/>
      <c r="F77" s="304" t="s">
        <v>1178</v>
      </c>
      <c r="G77" s="305"/>
      <c r="H77" s="303"/>
      <c r="I77" s="303"/>
      <c r="J77" s="303" t="s">
        <v>1179</v>
      </c>
      <c r="K77" s="300"/>
    </row>
    <row r="78" s="1" customFormat="1" ht="5.25" customHeight="1">
      <c r="B78" s="298"/>
      <c r="C78" s="306"/>
      <c r="D78" s="306"/>
      <c r="E78" s="306"/>
      <c r="F78" s="306"/>
      <c r="G78" s="307"/>
      <c r="H78" s="306"/>
      <c r="I78" s="306"/>
      <c r="J78" s="306"/>
      <c r="K78" s="300"/>
    </row>
    <row r="79" s="1" customFormat="1" ht="15" customHeight="1">
      <c r="B79" s="298"/>
      <c r="C79" s="286" t="s">
        <v>52</v>
      </c>
      <c r="D79" s="308"/>
      <c r="E79" s="308"/>
      <c r="F79" s="309" t="s">
        <v>1180</v>
      </c>
      <c r="G79" s="310"/>
      <c r="H79" s="286" t="s">
        <v>1181</v>
      </c>
      <c r="I79" s="286" t="s">
        <v>1182</v>
      </c>
      <c r="J79" s="286">
        <v>20</v>
      </c>
      <c r="K79" s="300"/>
    </row>
    <row r="80" s="1" customFormat="1" ht="15" customHeight="1">
      <c r="B80" s="298"/>
      <c r="C80" s="286" t="s">
        <v>1183</v>
      </c>
      <c r="D80" s="286"/>
      <c r="E80" s="286"/>
      <c r="F80" s="309" t="s">
        <v>1180</v>
      </c>
      <c r="G80" s="310"/>
      <c r="H80" s="286" t="s">
        <v>1184</v>
      </c>
      <c r="I80" s="286" t="s">
        <v>1182</v>
      </c>
      <c r="J80" s="286">
        <v>120</v>
      </c>
      <c r="K80" s="300"/>
    </row>
    <row r="81" s="1" customFormat="1" ht="15" customHeight="1">
      <c r="B81" s="311"/>
      <c r="C81" s="286" t="s">
        <v>1185</v>
      </c>
      <c r="D81" s="286"/>
      <c r="E81" s="286"/>
      <c r="F81" s="309" t="s">
        <v>1186</v>
      </c>
      <c r="G81" s="310"/>
      <c r="H81" s="286" t="s">
        <v>1187</v>
      </c>
      <c r="I81" s="286" t="s">
        <v>1182</v>
      </c>
      <c r="J81" s="286">
        <v>50</v>
      </c>
      <c r="K81" s="300"/>
    </row>
    <row r="82" s="1" customFormat="1" ht="15" customHeight="1">
      <c r="B82" s="311"/>
      <c r="C82" s="286" t="s">
        <v>1188</v>
      </c>
      <c r="D82" s="286"/>
      <c r="E82" s="286"/>
      <c r="F82" s="309" t="s">
        <v>1180</v>
      </c>
      <c r="G82" s="310"/>
      <c r="H82" s="286" t="s">
        <v>1189</v>
      </c>
      <c r="I82" s="286" t="s">
        <v>1190</v>
      </c>
      <c r="J82" s="286"/>
      <c r="K82" s="300"/>
    </row>
    <row r="83" s="1" customFormat="1" ht="15" customHeight="1">
      <c r="B83" s="311"/>
      <c r="C83" s="312" t="s">
        <v>1191</v>
      </c>
      <c r="D83" s="312"/>
      <c r="E83" s="312"/>
      <c r="F83" s="313" t="s">
        <v>1186</v>
      </c>
      <c r="G83" s="312"/>
      <c r="H83" s="312" t="s">
        <v>1192</v>
      </c>
      <c r="I83" s="312" t="s">
        <v>1182</v>
      </c>
      <c r="J83" s="312">
        <v>15</v>
      </c>
      <c r="K83" s="300"/>
    </row>
    <row r="84" s="1" customFormat="1" ht="15" customHeight="1">
      <c r="B84" s="311"/>
      <c r="C84" s="312" t="s">
        <v>1193</v>
      </c>
      <c r="D84" s="312"/>
      <c r="E84" s="312"/>
      <c r="F84" s="313" t="s">
        <v>1186</v>
      </c>
      <c r="G84" s="312"/>
      <c r="H84" s="312" t="s">
        <v>1194</v>
      </c>
      <c r="I84" s="312" t="s">
        <v>1182</v>
      </c>
      <c r="J84" s="312">
        <v>15</v>
      </c>
      <c r="K84" s="300"/>
    </row>
    <row r="85" s="1" customFormat="1" ht="15" customHeight="1">
      <c r="B85" s="311"/>
      <c r="C85" s="312" t="s">
        <v>1195</v>
      </c>
      <c r="D85" s="312"/>
      <c r="E85" s="312"/>
      <c r="F85" s="313" t="s">
        <v>1186</v>
      </c>
      <c r="G85" s="312"/>
      <c r="H85" s="312" t="s">
        <v>1196</v>
      </c>
      <c r="I85" s="312" t="s">
        <v>1182</v>
      </c>
      <c r="J85" s="312">
        <v>20</v>
      </c>
      <c r="K85" s="300"/>
    </row>
    <row r="86" s="1" customFormat="1" ht="15" customHeight="1">
      <c r="B86" s="311"/>
      <c r="C86" s="312" t="s">
        <v>1197</v>
      </c>
      <c r="D86" s="312"/>
      <c r="E86" s="312"/>
      <c r="F86" s="313" t="s">
        <v>1186</v>
      </c>
      <c r="G86" s="312"/>
      <c r="H86" s="312" t="s">
        <v>1198</v>
      </c>
      <c r="I86" s="312" t="s">
        <v>1182</v>
      </c>
      <c r="J86" s="312">
        <v>20</v>
      </c>
      <c r="K86" s="300"/>
    </row>
    <row r="87" s="1" customFormat="1" ht="15" customHeight="1">
      <c r="B87" s="311"/>
      <c r="C87" s="286" t="s">
        <v>1199</v>
      </c>
      <c r="D87" s="286"/>
      <c r="E87" s="286"/>
      <c r="F87" s="309" t="s">
        <v>1186</v>
      </c>
      <c r="G87" s="310"/>
      <c r="H87" s="286" t="s">
        <v>1200</v>
      </c>
      <c r="I87" s="286" t="s">
        <v>1182</v>
      </c>
      <c r="J87" s="286">
        <v>50</v>
      </c>
      <c r="K87" s="300"/>
    </row>
    <row r="88" s="1" customFormat="1" ht="15" customHeight="1">
      <c r="B88" s="311"/>
      <c r="C88" s="286" t="s">
        <v>1201</v>
      </c>
      <c r="D88" s="286"/>
      <c r="E88" s="286"/>
      <c r="F88" s="309" t="s">
        <v>1186</v>
      </c>
      <c r="G88" s="310"/>
      <c r="H88" s="286" t="s">
        <v>1202</v>
      </c>
      <c r="I88" s="286" t="s">
        <v>1182</v>
      </c>
      <c r="J88" s="286">
        <v>20</v>
      </c>
      <c r="K88" s="300"/>
    </row>
    <row r="89" s="1" customFormat="1" ht="15" customHeight="1">
      <c r="B89" s="311"/>
      <c r="C89" s="286" t="s">
        <v>1203</v>
      </c>
      <c r="D89" s="286"/>
      <c r="E89" s="286"/>
      <c r="F89" s="309" t="s">
        <v>1186</v>
      </c>
      <c r="G89" s="310"/>
      <c r="H89" s="286" t="s">
        <v>1204</v>
      </c>
      <c r="I89" s="286" t="s">
        <v>1182</v>
      </c>
      <c r="J89" s="286">
        <v>20</v>
      </c>
      <c r="K89" s="300"/>
    </row>
    <row r="90" s="1" customFormat="1" ht="15" customHeight="1">
      <c r="B90" s="311"/>
      <c r="C90" s="286" t="s">
        <v>1205</v>
      </c>
      <c r="D90" s="286"/>
      <c r="E90" s="286"/>
      <c r="F90" s="309" t="s">
        <v>1186</v>
      </c>
      <c r="G90" s="310"/>
      <c r="H90" s="286" t="s">
        <v>1206</v>
      </c>
      <c r="I90" s="286" t="s">
        <v>1182</v>
      </c>
      <c r="J90" s="286">
        <v>50</v>
      </c>
      <c r="K90" s="300"/>
    </row>
    <row r="91" s="1" customFormat="1" ht="15" customHeight="1">
      <c r="B91" s="311"/>
      <c r="C91" s="286" t="s">
        <v>1207</v>
      </c>
      <c r="D91" s="286"/>
      <c r="E91" s="286"/>
      <c r="F91" s="309" t="s">
        <v>1186</v>
      </c>
      <c r="G91" s="310"/>
      <c r="H91" s="286" t="s">
        <v>1207</v>
      </c>
      <c r="I91" s="286" t="s">
        <v>1182</v>
      </c>
      <c r="J91" s="286">
        <v>50</v>
      </c>
      <c r="K91" s="300"/>
    </row>
    <row r="92" s="1" customFormat="1" ht="15" customHeight="1">
      <c r="B92" s="311"/>
      <c r="C92" s="286" t="s">
        <v>1208</v>
      </c>
      <c r="D92" s="286"/>
      <c r="E92" s="286"/>
      <c r="F92" s="309" t="s">
        <v>1186</v>
      </c>
      <c r="G92" s="310"/>
      <c r="H92" s="286" t="s">
        <v>1209</v>
      </c>
      <c r="I92" s="286" t="s">
        <v>1182</v>
      </c>
      <c r="J92" s="286">
        <v>255</v>
      </c>
      <c r="K92" s="300"/>
    </row>
    <row r="93" s="1" customFormat="1" ht="15" customHeight="1">
      <c r="B93" s="311"/>
      <c r="C93" s="286" t="s">
        <v>1210</v>
      </c>
      <c r="D93" s="286"/>
      <c r="E93" s="286"/>
      <c r="F93" s="309" t="s">
        <v>1180</v>
      </c>
      <c r="G93" s="310"/>
      <c r="H93" s="286" t="s">
        <v>1211</v>
      </c>
      <c r="I93" s="286" t="s">
        <v>1212</v>
      </c>
      <c r="J93" s="286"/>
      <c r="K93" s="300"/>
    </row>
    <row r="94" s="1" customFormat="1" ht="15" customHeight="1">
      <c r="B94" s="311"/>
      <c r="C94" s="286" t="s">
        <v>1213</v>
      </c>
      <c r="D94" s="286"/>
      <c r="E94" s="286"/>
      <c r="F94" s="309" t="s">
        <v>1180</v>
      </c>
      <c r="G94" s="310"/>
      <c r="H94" s="286" t="s">
        <v>1214</v>
      </c>
      <c r="I94" s="286" t="s">
        <v>1215</v>
      </c>
      <c r="J94" s="286"/>
      <c r="K94" s="300"/>
    </row>
    <row r="95" s="1" customFormat="1" ht="15" customHeight="1">
      <c r="B95" s="311"/>
      <c r="C95" s="286" t="s">
        <v>1216</v>
      </c>
      <c r="D95" s="286"/>
      <c r="E95" s="286"/>
      <c r="F95" s="309" t="s">
        <v>1180</v>
      </c>
      <c r="G95" s="310"/>
      <c r="H95" s="286" t="s">
        <v>1216</v>
      </c>
      <c r="I95" s="286" t="s">
        <v>1215</v>
      </c>
      <c r="J95" s="286"/>
      <c r="K95" s="300"/>
    </row>
    <row r="96" s="1" customFormat="1" ht="15" customHeight="1">
      <c r="B96" s="311"/>
      <c r="C96" s="286" t="s">
        <v>37</v>
      </c>
      <c r="D96" s="286"/>
      <c r="E96" s="286"/>
      <c r="F96" s="309" t="s">
        <v>1180</v>
      </c>
      <c r="G96" s="310"/>
      <c r="H96" s="286" t="s">
        <v>1217</v>
      </c>
      <c r="I96" s="286" t="s">
        <v>1215</v>
      </c>
      <c r="J96" s="286"/>
      <c r="K96" s="300"/>
    </row>
    <row r="97" s="1" customFormat="1" ht="15" customHeight="1">
      <c r="B97" s="311"/>
      <c r="C97" s="286" t="s">
        <v>47</v>
      </c>
      <c r="D97" s="286"/>
      <c r="E97" s="286"/>
      <c r="F97" s="309" t="s">
        <v>1180</v>
      </c>
      <c r="G97" s="310"/>
      <c r="H97" s="286" t="s">
        <v>1218</v>
      </c>
      <c r="I97" s="286" t="s">
        <v>1215</v>
      </c>
      <c r="J97" s="286"/>
      <c r="K97" s="300"/>
    </row>
    <row r="98" s="1" customFormat="1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s="1" customFormat="1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s="1" customFormat="1" ht="18.75" customHeight="1">
      <c r="B100" s="294"/>
      <c r="C100" s="294"/>
      <c r="D100" s="294"/>
      <c r="E100" s="294"/>
      <c r="F100" s="294"/>
      <c r="G100" s="294"/>
      <c r="H100" s="294"/>
      <c r="I100" s="294"/>
      <c r="J100" s="294"/>
      <c r="K100" s="294"/>
    </row>
    <row r="101" s="1" customFormat="1" ht="7.5" customHeight="1">
      <c r="B101" s="295"/>
      <c r="C101" s="296"/>
      <c r="D101" s="296"/>
      <c r="E101" s="296"/>
      <c r="F101" s="296"/>
      <c r="G101" s="296"/>
      <c r="H101" s="296"/>
      <c r="I101" s="296"/>
      <c r="J101" s="296"/>
      <c r="K101" s="297"/>
    </row>
    <row r="102" s="1" customFormat="1" ht="45" customHeight="1">
      <c r="B102" s="298"/>
      <c r="C102" s="299" t="s">
        <v>1219</v>
      </c>
      <c r="D102" s="299"/>
      <c r="E102" s="299"/>
      <c r="F102" s="299"/>
      <c r="G102" s="299"/>
      <c r="H102" s="299"/>
      <c r="I102" s="299"/>
      <c r="J102" s="299"/>
      <c r="K102" s="300"/>
    </row>
    <row r="103" s="1" customFormat="1" ht="17.25" customHeight="1">
      <c r="B103" s="298"/>
      <c r="C103" s="301" t="s">
        <v>1174</v>
      </c>
      <c r="D103" s="301"/>
      <c r="E103" s="301"/>
      <c r="F103" s="301" t="s">
        <v>1175</v>
      </c>
      <c r="G103" s="302"/>
      <c r="H103" s="301" t="s">
        <v>53</v>
      </c>
      <c r="I103" s="301" t="s">
        <v>56</v>
      </c>
      <c r="J103" s="301" t="s">
        <v>1176</v>
      </c>
      <c r="K103" s="300"/>
    </row>
    <row r="104" s="1" customFormat="1" ht="17.25" customHeight="1">
      <c r="B104" s="298"/>
      <c r="C104" s="303" t="s">
        <v>1177</v>
      </c>
      <c r="D104" s="303"/>
      <c r="E104" s="303"/>
      <c r="F104" s="304" t="s">
        <v>1178</v>
      </c>
      <c r="G104" s="305"/>
      <c r="H104" s="303"/>
      <c r="I104" s="303"/>
      <c r="J104" s="303" t="s">
        <v>1179</v>
      </c>
      <c r="K104" s="300"/>
    </row>
    <row r="105" s="1" customFormat="1" ht="5.25" customHeight="1">
      <c r="B105" s="298"/>
      <c r="C105" s="301"/>
      <c r="D105" s="301"/>
      <c r="E105" s="301"/>
      <c r="F105" s="301"/>
      <c r="G105" s="319"/>
      <c r="H105" s="301"/>
      <c r="I105" s="301"/>
      <c r="J105" s="301"/>
      <c r="K105" s="300"/>
    </row>
    <row r="106" s="1" customFormat="1" ht="15" customHeight="1">
      <c r="B106" s="298"/>
      <c r="C106" s="286" t="s">
        <v>52</v>
      </c>
      <c r="D106" s="308"/>
      <c r="E106" s="308"/>
      <c r="F106" s="309" t="s">
        <v>1180</v>
      </c>
      <c r="G106" s="286"/>
      <c r="H106" s="286" t="s">
        <v>1220</v>
      </c>
      <c r="I106" s="286" t="s">
        <v>1182</v>
      </c>
      <c r="J106" s="286">
        <v>20</v>
      </c>
      <c r="K106" s="300"/>
    </row>
    <row r="107" s="1" customFormat="1" ht="15" customHeight="1">
      <c r="B107" s="298"/>
      <c r="C107" s="286" t="s">
        <v>1183</v>
      </c>
      <c r="D107" s="286"/>
      <c r="E107" s="286"/>
      <c r="F107" s="309" t="s">
        <v>1180</v>
      </c>
      <c r="G107" s="286"/>
      <c r="H107" s="286" t="s">
        <v>1220</v>
      </c>
      <c r="I107" s="286" t="s">
        <v>1182</v>
      </c>
      <c r="J107" s="286">
        <v>120</v>
      </c>
      <c r="K107" s="300"/>
    </row>
    <row r="108" s="1" customFormat="1" ht="15" customHeight="1">
      <c r="B108" s="311"/>
      <c r="C108" s="286" t="s">
        <v>1185</v>
      </c>
      <c r="D108" s="286"/>
      <c r="E108" s="286"/>
      <c r="F108" s="309" t="s">
        <v>1186</v>
      </c>
      <c r="G108" s="286"/>
      <c r="H108" s="286" t="s">
        <v>1220</v>
      </c>
      <c r="I108" s="286" t="s">
        <v>1182</v>
      </c>
      <c r="J108" s="286">
        <v>50</v>
      </c>
      <c r="K108" s="300"/>
    </row>
    <row r="109" s="1" customFormat="1" ht="15" customHeight="1">
      <c r="B109" s="311"/>
      <c r="C109" s="286" t="s">
        <v>1188</v>
      </c>
      <c r="D109" s="286"/>
      <c r="E109" s="286"/>
      <c r="F109" s="309" t="s">
        <v>1180</v>
      </c>
      <c r="G109" s="286"/>
      <c r="H109" s="286" t="s">
        <v>1220</v>
      </c>
      <c r="I109" s="286" t="s">
        <v>1190</v>
      </c>
      <c r="J109" s="286"/>
      <c r="K109" s="300"/>
    </row>
    <row r="110" s="1" customFormat="1" ht="15" customHeight="1">
      <c r="B110" s="311"/>
      <c r="C110" s="286" t="s">
        <v>1199</v>
      </c>
      <c r="D110" s="286"/>
      <c r="E110" s="286"/>
      <c r="F110" s="309" t="s">
        <v>1186</v>
      </c>
      <c r="G110" s="286"/>
      <c r="H110" s="286" t="s">
        <v>1220</v>
      </c>
      <c r="I110" s="286" t="s">
        <v>1182</v>
      </c>
      <c r="J110" s="286">
        <v>50</v>
      </c>
      <c r="K110" s="300"/>
    </row>
    <row r="111" s="1" customFormat="1" ht="15" customHeight="1">
      <c r="B111" s="311"/>
      <c r="C111" s="286" t="s">
        <v>1207</v>
      </c>
      <c r="D111" s="286"/>
      <c r="E111" s="286"/>
      <c r="F111" s="309" t="s">
        <v>1186</v>
      </c>
      <c r="G111" s="286"/>
      <c r="H111" s="286" t="s">
        <v>1220</v>
      </c>
      <c r="I111" s="286" t="s">
        <v>1182</v>
      </c>
      <c r="J111" s="286">
        <v>50</v>
      </c>
      <c r="K111" s="300"/>
    </row>
    <row r="112" s="1" customFormat="1" ht="15" customHeight="1">
      <c r="B112" s="311"/>
      <c r="C112" s="286" t="s">
        <v>1205</v>
      </c>
      <c r="D112" s="286"/>
      <c r="E112" s="286"/>
      <c r="F112" s="309" t="s">
        <v>1186</v>
      </c>
      <c r="G112" s="286"/>
      <c r="H112" s="286" t="s">
        <v>1220</v>
      </c>
      <c r="I112" s="286" t="s">
        <v>1182</v>
      </c>
      <c r="J112" s="286">
        <v>50</v>
      </c>
      <c r="K112" s="300"/>
    </row>
    <row r="113" s="1" customFormat="1" ht="15" customHeight="1">
      <c r="B113" s="311"/>
      <c r="C113" s="286" t="s">
        <v>52</v>
      </c>
      <c r="D113" s="286"/>
      <c r="E113" s="286"/>
      <c r="F113" s="309" t="s">
        <v>1180</v>
      </c>
      <c r="G113" s="286"/>
      <c r="H113" s="286" t="s">
        <v>1221</v>
      </c>
      <c r="I113" s="286" t="s">
        <v>1182</v>
      </c>
      <c r="J113" s="286">
        <v>20</v>
      </c>
      <c r="K113" s="300"/>
    </row>
    <row r="114" s="1" customFormat="1" ht="15" customHeight="1">
      <c r="B114" s="311"/>
      <c r="C114" s="286" t="s">
        <v>1222</v>
      </c>
      <c r="D114" s="286"/>
      <c r="E114" s="286"/>
      <c r="F114" s="309" t="s">
        <v>1180</v>
      </c>
      <c r="G114" s="286"/>
      <c r="H114" s="286" t="s">
        <v>1223</v>
      </c>
      <c r="I114" s="286" t="s">
        <v>1182</v>
      </c>
      <c r="J114" s="286">
        <v>120</v>
      </c>
      <c r="K114" s="300"/>
    </row>
    <row r="115" s="1" customFormat="1" ht="15" customHeight="1">
      <c r="B115" s="311"/>
      <c r="C115" s="286" t="s">
        <v>37</v>
      </c>
      <c r="D115" s="286"/>
      <c r="E115" s="286"/>
      <c r="F115" s="309" t="s">
        <v>1180</v>
      </c>
      <c r="G115" s="286"/>
      <c r="H115" s="286" t="s">
        <v>1224</v>
      </c>
      <c r="I115" s="286" t="s">
        <v>1215</v>
      </c>
      <c r="J115" s="286"/>
      <c r="K115" s="300"/>
    </row>
    <row r="116" s="1" customFormat="1" ht="15" customHeight="1">
      <c r="B116" s="311"/>
      <c r="C116" s="286" t="s">
        <v>47</v>
      </c>
      <c r="D116" s="286"/>
      <c r="E116" s="286"/>
      <c r="F116" s="309" t="s">
        <v>1180</v>
      </c>
      <c r="G116" s="286"/>
      <c r="H116" s="286" t="s">
        <v>1225</v>
      </c>
      <c r="I116" s="286" t="s">
        <v>1215</v>
      </c>
      <c r="J116" s="286"/>
      <c r="K116" s="300"/>
    </row>
    <row r="117" s="1" customFormat="1" ht="15" customHeight="1">
      <c r="B117" s="311"/>
      <c r="C117" s="286" t="s">
        <v>56</v>
      </c>
      <c r="D117" s="286"/>
      <c r="E117" s="286"/>
      <c r="F117" s="309" t="s">
        <v>1180</v>
      </c>
      <c r="G117" s="286"/>
      <c r="H117" s="286" t="s">
        <v>1226</v>
      </c>
      <c r="I117" s="286" t="s">
        <v>1227</v>
      </c>
      <c r="J117" s="286"/>
      <c r="K117" s="300"/>
    </row>
    <row r="118" s="1" customFormat="1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s="1" customFormat="1" ht="18.75" customHeight="1">
      <c r="B119" s="321"/>
      <c r="C119" s="322"/>
      <c r="D119" s="322"/>
      <c r="E119" s="322"/>
      <c r="F119" s="323"/>
      <c r="G119" s="322"/>
      <c r="H119" s="322"/>
      <c r="I119" s="322"/>
      <c r="J119" s="322"/>
      <c r="K119" s="321"/>
    </row>
    <row r="120" s="1" customFormat="1" ht="18.75" customHeight="1"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</row>
    <row r="12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="1" customFormat="1" ht="45" customHeight="1">
      <c r="B122" s="327"/>
      <c r="C122" s="277" t="s">
        <v>1228</v>
      </c>
      <c r="D122" s="277"/>
      <c r="E122" s="277"/>
      <c r="F122" s="277"/>
      <c r="G122" s="277"/>
      <c r="H122" s="277"/>
      <c r="I122" s="277"/>
      <c r="J122" s="277"/>
      <c r="K122" s="328"/>
    </row>
    <row r="123" s="1" customFormat="1" ht="17.25" customHeight="1">
      <c r="B123" s="329"/>
      <c r="C123" s="301" t="s">
        <v>1174</v>
      </c>
      <c r="D123" s="301"/>
      <c r="E123" s="301"/>
      <c r="F123" s="301" t="s">
        <v>1175</v>
      </c>
      <c r="G123" s="302"/>
      <c r="H123" s="301" t="s">
        <v>53</v>
      </c>
      <c r="I123" s="301" t="s">
        <v>56</v>
      </c>
      <c r="J123" s="301" t="s">
        <v>1176</v>
      </c>
      <c r="K123" s="330"/>
    </row>
    <row r="124" s="1" customFormat="1" ht="17.25" customHeight="1">
      <c r="B124" s="329"/>
      <c r="C124" s="303" t="s">
        <v>1177</v>
      </c>
      <c r="D124" s="303"/>
      <c r="E124" s="303"/>
      <c r="F124" s="304" t="s">
        <v>1178</v>
      </c>
      <c r="G124" s="305"/>
      <c r="H124" s="303"/>
      <c r="I124" s="303"/>
      <c r="J124" s="303" t="s">
        <v>1179</v>
      </c>
      <c r="K124" s="330"/>
    </row>
    <row r="125" s="1" customFormat="1" ht="5.25" customHeight="1">
      <c r="B125" s="331"/>
      <c r="C125" s="306"/>
      <c r="D125" s="306"/>
      <c r="E125" s="306"/>
      <c r="F125" s="306"/>
      <c r="G125" s="332"/>
      <c r="H125" s="306"/>
      <c r="I125" s="306"/>
      <c r="J125" s="306"/>
      <c r="K125" s="333"/>
    </row>
    <row r="126" s="1" customFormat="1" ht="15" customHeight="1">
      <c r="B126" s="331"/>
      <c r="C126" s="286" t="s">
        <v>1183</v>
      </c>
      <c r="D126" s="308"/>
      <c r="E126" s="308"/>
      <c r="F126" s="309" t="s">
        <v>1180</v>
      </c>
      <c r="G126" s="286"/>
      <c r="H126" s="286" t="s">
        <v>1220</v>
      </c>
      <c r="I126" s="286" t="s">
        <v>1182</v>
      </c>
      <c r="J126" s="286">
        <v>120</v>
      </c>
      <c r="K126" s="334"/>
    </row>
    <row r="127" s="1" customFormat="1" ht="15" customHeight="1">
      <c r="B127" s="331"/>
      <c r="C127" s="286" t="s">
        <v>1229</v>
      </c>
      <c r="D127" s="286"/>
      <c r="E127" s="286"/>
      <c r="F127" s="309" t="s">
        <v>1180</v>
      </c>
      <c r="G127" s="286"/>
      <c r="H127" s="286" t="s">
        <v>1230</v>
      </c>
      <c r="I127" s="286" t="s">
        <v>1182</v>
      </c>
      <c r="J127" s="286" t="s">
        <v>1231</v>
      </c>
      <c r="K127" s="334"/>
    </row>
    <row r="128" s="1" customFormat="1" ht="15" customHeight="1">
      <c r="B128" s="331"/>
      <c r="C128" s="286" t="s">
        <v>1128</v>
      </c>
      <c r="D128" s="286"/>
      <c r="E128" s="286"/>
      <c r="F128" s="309" t="s">
        <v>1180</v>
      </c>
      <c r="G128" s="286"/>
      <c r="H128" s="286" t="s">
        <v>1232</v>
      </c>
      <c r="I128" s="286" t="s">
        <v>1182</v>
      </c>
      <c r="J128" s="286" t="s">
        <v>1231</v>
      </c>
      <c r="K128" s="334"/>
    </row>
    <row r="129" s="1" customFormat="1" ht="15" customHeight="1">
      <c r="B129" s="331"/>
      <c r="C129" s="286" t="s">
        <v>1191</v>
      </c>
      <c r="D129" s="286"/>
      <c r="E129" s="286"/>
      <c r="F129" s="309" t="s">
        <v>1186</v>
      </c>
      <c r="G129" s="286"/>
      <c r="H129" s="286" t="s">
        <v>1192</v>
      </c>
      <c r="I129" s="286" t="s">
        <v>1182</v>
      </c>
      <c r="J129" s="286">
        <v>15</v>
      </c>
      <c r="K129" s="334"/>
    </row>
    <row r="130" s="1" customFormat="1" ht="15" customHeight="1">
      <c r="B130" s="331"/>
      <c r="C130" s="312" t="s">
        <v>1193</v>
      </c>
      <c r="D130" s="312"/>
      <c r="E130" s="312"/>
      <c r="F130" s="313" t="s">
        <v>1186</v>
      </c>
      <c r="G130" s="312"/>
      <c r="H130" s="312" t="s">
        <v>1194</v>
      </c>
      <c r="I130" s="312" t="s">
        <v>1182</v>
      </c>
      <c r="J130" s="312">
        <v>15</v>
      </c>
      <c r="K130" s="334"/>
    </row>
    <row r="131" s="1" customFormat="1" ht="15" customHeight="1">
      <c r="B131" s="331"/>
      <c r="C131" s="312" t="s">
        <v>1195</v>
      </c>
      <c r="D131" s="312"/>
      <c r="E131" s="312"/>
      <c r="F131" s="313" t="s">
        <v>1186</v>
      </c>
      <c r="G131" s="312"/>
      <c r="H131" s="312" t="s">
        <v>1196</v>
      </c>
      <c r="I131" s="312" t="s">
        <v>1182</v>
      </c>
      <c r="J131" s="312">
        <v>20</v>
      </c>
      <c r="K131" s="334"/>
    </row>
    <row r="132" s="1" customFormat="1" ht="15" customHeight="1">
      <c r="B132" s="331"/>
      <c r="C132" s="312" t="s">
        <v>1197</v>
      </c>
      <c r="D132" s="312"/>
      <c r="E132" s="312"/>
      <c r="F132" s="313" t="s">
        <v>1186</v>
      </c>
      <c r="G132" s="312"/>
      <c r="H132" s="312" t="s">
        <v>1198</v>
      </c>
      <c r="I132" s="312" t="s">
        <v>1182</v>
      </c>
      <c r="J132" s="312">
        <v>20</v>
      </c>
      <c r="K132" s="334"/>
    </row>
    <row r="133" s="1" customFormat="1" ht="15" customHeight="1">
      <c r="B133" s="331"/>
      <c r="C133" s="286" t="s">
        <v>1185</v>
      </c>
      <c r="D133" s="286"/>
      <c r="E133" s="286"/>
      <c r="F133" s="309" t="s">
        <v>1186</v>
      </c>
      <c r="G133" s="286"/>
      <c r="H133" s="286" t="s">
        <v>1220</v>
      </c>
      <c r="I133" s="286" t="s">
        <v>1182</v>
      </c>
      <c r="J133" s="286">
        <v>50</v>
      </c>
      <c r="K133" s="334"/>
    </row>
    <row r="134" s="1" customFormat="1" ht="15" customHeight="1">
      <c r="B134" s="331"/>
      <c r="C134" s="286" t="s">
        <v>1199</v>
      </c>
      <c r="D134" s="286"/>
      <c r="E134" s="286"/>
      <c r="F134" s="309" t="s">
        <v>1186</v>
      </c>
      <c r="G134" s="286"/>
      <c r="H134" s="286" t="s">
        <v>1220</v>
      </c>
      <c r="I134" s="286" t="s">
        <v>1182</v>
      </c>
      <c r="J134" s="286">
        <v>50</v>
      </c>
      <c r="K134" s="334"/>
    </row>
    <row r="135" s="1" customFormat="1" ht="15" customHeight="1">
      <c r="B135" s="331"/>
      <c r="C135" s="286" t="s">
        <v>1205</v>
      </c>
      <c r="D135" s="286"/>
      <c r="E135" s="286"/>
      <c r="F135" s="309" t="s">
        <v>1186</v>
      </c>
      <c r="G135" s="286"/>
      <c r="H135" s="286" t="s">
        <v>1220</v>
      </c>
      <c r="I135" s="286" t="s">
        <v>1182</v>
      </c>
      <c r="J135" s="286">
        <v>50</v>
      </c>
      <c r="K135" s="334"/>
    </row>
    <row r="136" s="1" customFormat="1" ht="15" customHeight="1">
      <c r="B136" s="331"/>
      <c r="C136" s="286" t="s">
        <v>1207</v>
      </c>
      <c r="D136" s="286"/>
      <c r="E136" s="286"/>
      <c r="F136" s="309" t="s">
        <v>1186</v>
      </c>
      <c r="G136" s="286"/>
      <c r="H136" s="286" t="s">
        <v>1220</v>
      </c>
      <c r="I136" s="286" t="s">
        <v>1182</v>
      </c>
      <c r="J136" s="286">
        <v>50</v>
      </c>
      <c r="K136" s="334"/>
    </row>
    <row r="137" s="1" customFormat="1" ht="15" customHeight="1">
      <c r="B137" s="331"/>
      <c r="C137" s="286" t="s">
        <v>1208</v>
      </c>
      <c r="D137" s="286"/>
      <c r="E137" s="286"/>
      <c r="F137" s="309" t="s">
        <v>1186</v>
      </c>
      <c r="G137" s="286"/>
      <c r="H137" s="286" t="s">
        <v>1233</v>
      </c>
      <c r="I137" s="286" t="s">
        <v>1182</v>
      </c>
      <c r="J137" s="286">
        <v>255</v>
      </c>
      <c r="K137" s="334"/>
    </row>
    <row r="138" s="1" customFormat="1" ht="15" customHeight="1">
      <c r="B138" s="331"/>
      <c r="C138" s="286" t="s">
        <v>1210</v>
      </c>
      <c r="D138" s="286"/>
      <c r="E138" s="286"/>
      <c r="F138" s="309" t="s">
        <v>1180</v>
      </c>
      <c r="G138" s="286"/>
      <c r="H138" s="286" t="s">
        <v>1234</v>
      </c>
      <c r="I138" s="286" t="s">
        <v>1212</v>
      </c>
      <c r="J138" s="286"/>
      <c r="K138" s="334"/>
    </row>
    <row r="139" s="1" customFormat="1" ht="15" customHeight="1">
      <c r="B139" s="331"/>
      <c r="C139" s="286" t="s">
        <v>1213</v>
      </c>
      <c r="D139" s="286"/>
      <c r="E139" s="286"/>
      <c r="F139" s="309" t="s">
        <v>1180</v>
      </c>
      <c r="G139" s="286"/>
      <c r="H139" s="286" t="s">
        <v>1235</v>
      </c>
      <c r="I139" s="286" t="s">
        <v>1215</v>
      </c>
      <c r="J139" s="286"/>
      <c r="K139" s="334"/>
    </row>
    <row r="140" s="1" customFormat="1" ht="15" customHeight="1">
      <c r="B140" s="331"/>
      <c r="C140" s="286" t="s">
        <v>1216</v>
      </c>
      <c r="D140" s="286"/>
      <c r="E140" s="286"/>
      <c r="F140" s="309" t="s">
        <v>1180</v>
      </c>
      <c r="G140" s="286"/>
      <c r="H140" s="286" t="s">
        <v>1216</v>
      </c>
      <c r="I140" s="286" t="s">
        <v>1215</v>
      </c>
      <c r="J140" s="286"/>
      <c r="K140" s="334"/>
    </row>
    <row r="141" s="1" customFormat="1" ht="15" customHeight="1">
      <c r="B141" s="331"/>
      <c r="C141" s="286" t="s">
        <v>37</v>
      </c>
      <c r="D141" s="286"/>
      <c r="E141" s="286"/>
      <c r="F141" s="309" t="s">
        <v>1180</v>
      </c>
      <c r="G141" s="286"/>
      <c r="H141" s="286" t="s">
        <v>1236</v>
      </c>
      <c r="I141" s="286" t="s">
        <v>1215</v>
      </c>
      <c r="J141" s="286"/>
      <c r="K141" s="334"/>
    </row>
    <row r="142" s="1" customFormat="1" ht="15" customHeight="1">
      <c r="B142" s="331"/>
      <c r="C142" s="286" t="s">
        <v>1237</v>
      </c>
      <c r="D142" s="286"/>
      <c r="E142" s="286"/>
      <c r="F142" s="309" t="s">
        <v>1180</v>
      </c>
      <c r="G142" s="286"/>
      <c r="H142" s="286" t="s">
        <v>1238</v>
      </c>
      <c r="I142" s="286" t="s">
        <v>1215</v>
      </c>
      <c r="J142" s="286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322"/>
      <c r="C144" s="322"/>
      <c r="D144" s="322"/>
      <c r="E144" s="322"/>
      <c r="F144" s="323"/>
      <c r="G144" s="322"/>
      <c r="H144" s="322"/>
      <c r="I144" s="322"/>
      <c r="J144" s="322"/>
      <c r="K144" s="322"/>
    </row>
    <row r="145" s="1" customFormat="1" ht="18.75" customHeight="1">
      <c r="B145" s="294"/>
      <c r="C145" s="294"/>
      <c r="D145" s="294"/>
      <c r="E145" s="294"/>
      <c r="F145" s="294"/>
      <c r="G145" s="294"/>
      <c r="H145" s="294"/>
      <c r="I145" s="294"/>
      <c r="J145" s="294"/>
      <c r="K145" s="294"/>
    </row>
    <row r="146" s="1" customFormat="1" ht="7.5" customHeight="1">
      <c r="B146" s="295"/>
      <c r="C146" s="296"/>
      <c r="D146" s="296"/>
      <c r="E146" s="296"/>
      <c r="F146" s="296"/>
      <c r="G146" s="296"/>
      <c r="H146" s="296"/>
      <c r="I146" s="296"/>
      <c r="J146" s="296"/>
      <c r="K146" s="297"/>
    </row>
    <row r="147" s="1" customFormat="1" ht="45" customHeight="1">
      <c r="B147" s="298"/>
      <c r="C147" s="299" t="s">
        <v>1239</v>
      </c>
      <c r="D147" s="299"/>
      <c r="E147" s="299"/>
      <c r="F147" s="299"/>
      <c r="G147" s="299"/>
      <c r="H147" s="299"/>
      <c r="I147" s="299"/>
      <c r="J147" s="299"/>
      <c r="K147" s="300"/>
    </row>
    <row r="148" s="1" customFormat="1" ht="17.25" customHeight="1">
      <c r="B148" s="298"/>
      <c r="C148" s="301" t="s">
        <v>1174</v>
      </c>
      <c r="D148" s="301"/>
      <c r="E148" s="301"/>
      <c r="F148" s="301" t="s">
        <v>1175</v>
      </c>
      <c r="G148" s="302"/>
      <c r="H148" s="301" t="s">
        <v>53</v>
      </c>
      <c r="I148" s="301" t="s">
        <v>56</v>
      </c>
      <c r="J148" s="301" t="s">
        <v>1176</v>
      </c>
      <c r="K148" s="300"/>
    </row>
    <row r="149" s="1" customFormat="1" ht="17.25" customHeight="1">
      <c r="B149" s="298"/>
      <c r="C149" s="303" t="s">
        <v>1177</v>
      </c>
      <c r="D149" s="303"/>
      <c r="E149" s="303"/>
      <c r="F149" s="304" t="s">
        <v>1178</v>
      </c>
      <c r="G149" s="305"/>
      <c r="H149" s="303"/>
      <c r="I149" s="303"/>
      <c r="J149" s="303" t="s">
        <v>1179</v>
      </c>
      <c r="K149" s="300"/>
    </row>
    <row r="150" s="1" customFormat="1" ht="5.25" customHeight="1">
      <c r="B150" s="311"/>
      <c r="C150" s="306"/>
      <c r="D150" s="306"/>
      <c r="E150" s="306"/>
      <c r="F150" s="306"/>
      <c r="G150" s="307"/>
      <c r="H150" s="306"/>
      <c r="I150" s="306"/>
      <c r="J150" s="306"/>
      <c r="K150" s="334"/>
    </row>
    <row r="151" s="1" customFormat="1" ht="15" customHeight="1">
      <c r="B151" s="311"/>
      <c r="C151" s="338" t="s">
        <v>1183</v>
      </c>
      <c r="D151" s="286"/>
      <c r="E151" s="286"/>
      <c r="F151" s="339" t="s">
        <v>1180</v>
      </c>
      <c r="G151" s="286"/>
      <c r="H151" s="338" t="s">
        <v>1220</v>
      </c>
      <c r="I151" s="338" t="s">
        <v>1182</v>
      </c>
      <c r="J151" s="338">
        <v>120</v>
      </c>
      <c r="K151" s="334"/>
    </row>
    <row r="152" s="1" customFormat="1" ht="15" customHeight="1">
      <c r="B152" s="311"/>
      <c r="C152" s="338" t="s">
        <v>1229</v>
      </c>
      <c r="D152" s="286"/>
      <c r="E152" s="286"/>
      <c r="F152" s="339" t="s">
        <v>1180</v>
      </c>
      <c r="G152" s="286"/>
      <c r="H152" s="338" t="s">
        <v>1240</v>
      </c>
      <c r="I152" s="338" t="s">
        <v>1182</v>
      </c>
      <c r="J152" s="338" t="s">
        <v>1231</v>
      </c>
      <c r="K152" s="334"/>
    </row>
    <row r="153" s="1" customFormat="1" ht="15" customHeight="1">
      <c r="B153" s="311"/>
      <c r="C153" s="338" t="s">
        <v>1128</v>
      </c>
      <c r="D153" s="286"/>
      <c r="E153" s="286"/>
      <c r="F153" s="339" t="s">
        <v>1180</v>
      </c>
      <c r="G153" s="286"/>
      <c r="H153" s="338" t="s">
        <v>1241</v>
      </c>
      <c r="I153" s="338" t="s">
        <v>1182</v>
      </c>
      <c r="J153" s="338" t="s">
        <v>1231</v>
      </c>
      <c r="K153" s="334"/>
    </row>
    <row r="154" s="1" customFormat="1" ht="15" customHeight="1">
      <c r="B154" s="311"/>
      <c r="C154" s="338" t="s">
        <v>1185</v>
      </c>
      <c r="D154" s="286"/>
      <c r="E154" s="286"/>
      <c r="F154" s="339" t="s">
        <v>1186</v>
      </c>
      <c r="G154" s="286"/>
      <c r="H154" s="338" t="s">
        <v>1220</v>
      </c>
      <c r="I154" s="338" t="s">
        <v>1182</v>
      </c>
      <c r="J154" s="338">
        <v>50</v>
      </c>
      <c r="K154" s="334"/>
    </row>
    <row r="155" s="1" customFormat="1" ht="15" customHeight="1">
      <c r="B155" s="311"/>
      <c r="C155" s="338" t="s">
        <v>1188</v>
      </c>
      <c r="D155" s="286"/>
      <c r="E155" s="286"/>
      <c r="F155" s="339" t="s">
        <v>1180</v>
      </c>
      <c r="G155" s="286"/>
      <c r="H155" s="338" t="s">
        <v>1220</v>
      </c>
      <c r="I155" s="338" t="s">
        <v>1190</v>
      </c>
      <c r="J155" s="338"/>
      <c r="K155" s="334"/>
    </row>
    <row r="156" s="1" customFormat="1" ht="15" customHeight="1">
      <c r="B156" s="311"/>
      <c r="C156" s="338" t="s">
        <v>1199</v>
      </c>
      <c r="D156" s="286"/>
      <c r="E156" s="286"/>
      <c r="F156" s="339" t="s">
        <v>1186</v>
      </c>
      <c r="G156" s="286"/>
      <c r="H156" s="338" t="s">
        <v>1220</v>
      </c>
      <c r="I156" s="338" t="s">
        <v>1182</v>
      </c>
      <c r="J156" s="338">
        <v>50</v>
      </c>
      <c r="K156" s="334"/>
    </row>
    <row r="157" s="1" customFormat="1" ht="15" customHeight="1">
      <c r="B157" s="311"/>
      <c r="C157" s="338" t="s">
        <v>1207</v>
      </c>
      <c r="D157" s="286"/>
      <c r="E157" s="286"/>
      <c r="F157" s="339" t="s">
        <v>1186</v>
      </c>
      <c r="G157" s="286"/>
      <c r="H157" s="338" t="s">
        <v>1220</v>
      </c>
      <c r="I157" s="338" t="s">
        <v>1182</v>
      </c>
      <c r="J157" s="338">
        <v>50</v>
      </c>
      <c r="K157" s="334"/>
    </row>
    <row r="158" s="1" customFormat="1" ht="15" customHeight="1">
      <c r="B158" s="311"/>
      <c r="C158" s="338" t="s">
        <v>1205</v>
      </c>
      <c r="D158" s="286"/>
      <c r="E158" s="286"/>
      <c r="F158" s="339" t="s">
        <v>1186</v>
      </c>
      <c r="G158" s="286"/>
      <c r="H158" s="338" t="s">
        <v>1220</v>
      </c>
      <c r="I158" s="338" t="s">
        <v>1182</v>
      </c>
      <c r="J158" s="338">
        <v>50</v>
      </c>
      <c r="K158" s="334"/>
    </row>
    <row r="159" s="1" customFormat="1" ht="15" customHeight="1">
      <c r="B159" s="311"/>
      <c r="C159" s="338" t="s">
        <v>103</v>
      </c>
      <c r="D159" s="286"/>
      <c r="E159" s="286"/>
      <c r="F159" s="339" t="s">
        <v>1180</v>
      </c>
      <c r="G159" s="286"/>
      <c r="H159" s="338" t="s">
        <v>1242</v>
      </c>
      <c r="I159" s="338" t="s">
        <v>1182</v>
      </c>
      <c r="J159" s="338" t="s">
        <v>1243</v>
      </c>
      <c r="K159" s="334"/>
    </row>
    <row r="160" s="1" customFormat="1" ht="15" customHeight="1">
      <c r="B160" s="311"/>
      <c r="C160" s="338" t="s">
        <v>1244</v>
      </c>
      <c r="D160" s="286"/>
      <c r="E160" s="286"/>
      <c r="F160" s="339" t="s">
        <v>1180</v>
      </c>
      <c r="G160" s="286"/>
      <c r="H160" s="338" t="s">
        <v>1245</v>
      </c>
      <c r="I160" s="338" t="s">
        <v>1215</v>
      </c>
      <c r="J160" s="338"/>
      <c r="K160" s="334"/>
    </row>
    <row r="161" s="1" customFormat="1" ht="15" customHeight="1">
      <c r="B161" s="340"/>
      <c r="C161" s="320"/>
      <c r="D161" s="320"/>
      <c r="E161" s="320"/>
      <c r="F161" s="320"/>
      <c r="G161" s="320"/>
      <c r="H161" s="320"/>
      <c r="I161" s="320"/>
      <c r="J161" s="320"/>
      <c r="K161" s="341"/>
    </row>
    <row r="162" s="1" customFormat="1" ht="18.75" customHeight="1">
      <c r="B162" s="322"/>
      <c r="C162" s="332"/>
      <c r="D162" s="332"/>
      <c r="E162" s="332"/>
      <c r="F162" s="342"/>
      <c r="G162" s="332"/>
      <c r="H162" s="332"/>
      <c r="I162" s="332"/>
      <c r="J162" s="332"/>
      <c r="K162" s="322"/>
    </row>
    <row r="163" s="1" customFormat="1" ht="18.75" customHeight="1">
      <c r="B163" s="294"/>
      <c r="C163" s="294"/>
      <c r="D163" s="294"/>
      <c r="E163" s="294"/>
      <c r="F163" s="294"/>
      <c r="G163" s="294"/>
      <c r="H163" s="294"/>
      <c r="I163" s="294"/>
      <c r="J163" s="294"/>
      <c r="K163" s="294"/>
    </row>
    <row r="164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="1" customFormat="1" ht="45" customHeight="1">
      <c r="B165" s="276"/>
      <c r="C165" s="277" t="s">
        <v>1246</v>
      </c>
      <c r="D165" s="277"/>
      <c r="E165" s="277"/>
      <c r="F165" s="277"/>
      <c r="G165" s="277"/>
      <c r="H165" s="277"/>
      <c r="I165" s="277"/>
      <c r="J165" s="277"/>
      <c r="K165" s="278"/>
    </row>
    <row r="166" s="1" customFormat="1" ht="17.25" customHeight="1">
      <c r="B166" s="276"/>
      <c r="C166" s="301" t="s">
        <v>1174</v>
      </c>
      <c r="D166" s="301"/>
      <c r="E166" s="301"/>
      <c r="F166" s="301" t="s">
        <v>1175</v>
      </c>
      <c r="G166" s="343"/>
      <c r="H166" s="344" t="s">
        <v>53</v>
      </c>
      <c r="I166" s="344" t="s">
        <v>56</v>
      </c>
      <c r="J166" s="301" t="s">
        <v>1176</v>
      </c>
      <c r="K166" s="278"/>
    </row>
    <row r="167" s="1" customFormat="1" ht="17.25" customHeight="1">
      <c r="B167" s="279"/>
      <c r="C167" s="303" t="s">
        <v>1177</v>
      </c>
      <c r="D167" s="303"/>
      <c r="E167" s="303"/>
      <c r="F167" s="304" t="s">
        <v>1178</v>
      </c>
      <c r="G167" s="345"/>
      <c r="H167" s="346"/>
      <c r="I167" s="346"/>
      <c r="J167" s="303" t="s">
        <v>1179</v>
      </c>
      <c r="K167" s="281"/>
    </row>
    <row r="168" s="1" customFormat="1" ht="5.25" customHeight="1">
      <c r="B168" s="311"/>
      <c r="C168" s="306"/>
      <c r="D168" s="306"/>
      <c r="E168" s="306"/>
      <c r="F168" s="306"/>
      <c r="G168" s="307"/>
      <c r="H168" s="306"/>
      <c r="I168" s="306"/>
      <c r="J168" s="306"/>
      <c r="K168" s="334"/>
    </row>
    <row r="169" s="1" customFormat="1" ht="15" customHeight="1">
      <c r="B169" s="311"/>
      <c r="C169" s="286" t="s">
        <v>1183</v>
      </c>
      <c r="D169" s="286"/>
      <c r="E169" s="286"/>
      <c r="F169" s="309" t="s">
        <v>1180</v>
      </c>
      <c r="G169" s="286"/>
      <c r="H169" s="286" t="s">
        <v>1220</v>
      </c>
      <c r="I169" s="286" t="s">
        <v>1182</v>
      </c>
      <c r="J169" s="286">
        <v>120</v>
      </c>
      <c r="K169" s="334"/>
    </row>
    <row r="170" s="1" customFormat="1" ht="15" customHeight="1">
      <c r="B170" s="311"/>
      <c r="C170" s="286" t="s">
        <v>1229</v>
      </c>
      <c r="D170" s="286"/>
      <c r="E170" s="286"/>
      <c r="F170" s="309" t="s">
        <v>1180</v>
      </c>
      <c r="G170" s="286"/>
      <c r="H170" s="286" t="s">
        <v>1230</v>
      </c>
      <c r="I170" s="286" t="s">
        <v>1182</v>
      </c>
      <c r="J170" s="286" t="s">
        <v>1231</v>
      </c>
      <c r="K170" s="334"/>
    </row>
    <row r="171" s="1" customFormat="1" ht="15" customHeight="1">
      <c r="B171" s="311"/>
      <c r="C171" s="286" t="s">
        <v>1128</v>
      </c>
      <c r="D171" s="286"/>
      <c r="E171" s="286"/>
      <c r="F171" s="309" t="s">
        <v>1180</v>
      </c>
      <c r="G171" s="286"/>
      <c r="H171" s="286" t="s">
        <v>1247</v>
      </c>
      <c r="I171" s="286" t="s">
        <v>1182</v>
      </c>
      <c r="J171" s="286" t="s">
        <v>1231</v>
      </c>
      <c r="K171" s="334"/>
    </row>
    <row r="172" s="1" customFormat="1" ht="15" customHeight="1">
      <c r="B172" s="311"/>
      <c r="C172" s="286" t="s">
        <v>1185</v>
      </c>
      <c r="D172" s="286"/>
      <c r="E172" s="286"/>
      <c r="F172" s="309" t="s">
        <v>1186</v>
      </c>
      <c r="G172" s="286"/>
      <c r="H172" s="286" t="s">
        <v>1247</v>
      </c>
      <c r="I172" s="286" t="s">
        <v>1182</v>
      </c>
      <c r="J172" s="286">
        <v>50</v>
      </c>
      <c r="K172" s="334"/>
    </row>
    <row r="173" s="1" customFormat="1" ht="15" customHeight="1">
      <c r="B173" s="311"/>
      <c r="C173" s="286" t="s">
        <v>1188</v>
      </c>
      <c r="D173" s="286"/>
      <c r="E173" s="286"/>
      <c r="F173" s="309" t="s">
        <v>1180</v>
      </c>
      <c r="G173" s="286"/>
      <c r="H173" s="286" t="s">
        <v>1247</v>
      </c>
      <c r="I173" s="286" t="s">
        <v>1190</v>
      </c>
      <c r="J173" s="286"/>
      <c r="K173" s="334"/>
    </row>
    <row r="174" s="1" customFormat="1" ht="15" customHeight="1">
      <c r="B174" s="311"/>
      <c r="C174" s="286" t="s">
        <v>1199</v>
      </c>
      <c r="D174" s="286"/>
      <c r="E174" s="286"/>
      <c r="F174" s="309" t="s">
        <v>1186</v>
      </c>
      <c r="G174" s="286"/>
      <c r="H174" s="286" t="s">
        <v>1247</v>
      </c>
      <c r="I174" s="286" t="s">
        <v>1182</v>
      </c>
      <c r="J174" s="286">
        <v>50</v>
      </c>
      <c r="K174" s="334"/>
    </row>
    <row r="175" s="1" customFormat="1" ht="15" customHeight="1">
      <c r="B175" s="311"/>
      <c r="C175" s="286" t="s">
        <v>1207</v>
      </c>
      <c r="D175" s="286"/>
      <c r="E175" s="286"/>
      <c r="F175" s="309" t="s">
        <v>1186</v>
      </c>
      <c r="G175" s="286"/>
      <c r="H175" s="286" t="s">
        <v>1247</v>
      </c>
      <c r="I175" s="286" t="s">
        <v>1182</v>
      </c>
      <c r="J175" s="286">
        <v>50</v>
      </c>
      <c r="K175" s="334"/>
    </row>
    <row r="176" s="1" customFormat="1" ht="15" customHeight="1">
      <c r="B176" s="311"/>
      <c r="C176" s="286" t="s">
        <v>1205</v>
      </c>
      <c r="D176" s="286"/>
      <c r="E176" s="286"/>
      <c r="F176" s="309" t="s">
        <v>1186</v>
      </c>
      <c r="G176" s="286"/>
      <c r="H176" s="286" t="s">
        <v>1247</v>
      </c>
      <c r="I176" s="286" t="s">
        <v>1182</v>
      </c>
      <c r="J176" s="286">
        <v>50</v>
      </c>
      <c r="K176" s="334"/>
    </row>
    <row r="177" s="1" customFormat="1" ht="15" customHeight="1">
      <c r="B177" s="311"/>
      <c r="C177" s="286" t="s">
        <v>124</v>
      </c>
      <c r="D177" s="286"/>
      <c r="E177" s="286"/>
      <c r="F177" s="309" t="s">
        <v>1180</v>
      </c>
      <c r="G177" s="286"/>
      <c r="H177" s="286" t="s">
        <v>1248</v>
      </c>
      <c r="I177" s="286" t="s">
        <v>1249</v>
      </c>
      <c r="J177" s="286"/>
      <c r="K177" s="334"/>
    </row>
    <row r="178" s="1" customFormat="1" ht="15" customHeight="1">
      <c r="B178" s="311"/>
      <c r="C178" s="286" t="s">
        <v>56</v>
      </c>
      <c r="D178" s="286"/>
      <c r="E178" s="286"/>
      <c r="F178" s="309" t="s">
        <v>1180</v>
      </c>
      <c r="G178" s="286"/>
      <c r="H178" s="286" t="s">
        <v>1250</v>
      </c>
      <c r="I178" s="286" t="s">
        <v>1251</v>
      </c>
      <c r="J178" s="286">
        <v>1</v>
      </c>
      <c r="K178" s="334"/>
    </row>
    <row r="179" s="1" customFormat="1" ht="15" customHeight="1">
      <c r="B179" s="311"/>
      <c r="C179" s="286" t="s">
        <v>52</v>
      </c>
      <c r="D179" s="286"/>
      <c r="E179" s="286"/>
      <c r="F179" s="309" t="s">
        <v>1180</v>
      </c>
      <c r="G179" s="286"/>
      <c r="H179" s="286" t="s">
        <v>1252</v>
      </c>
      <c r="I179" s="286" t="s">
        <v>1182</v>
      </c>
      <c r="J179" s="286">
        <v>20</v>
      </c>
      <c r="K179" s="334"/>
    </row>
    <row r="180" s="1" customFormat="1" ht="15" customHeight="1">
      <c r="B180" s="311"/>
      <c r="C180" s="286" t="s">
        <v>53</v>
      </c>
      <c r="D180" s="286"/>
      <c r="E180" s="286"/>
      <c r="F180" s="309" t="s">
        <v>1180</v>
      </c>
      <c r="G180" s="286"/>
      <c r="H180" s="286" t="s">
        <v>1253</v>
      </c>
      <c r="I180" s="286" t="s">
        <v>1182</v>
      </c>
      <c r="J180" s="286">
        <v>255</v>
      </c>
      <c r="K180" s="334"/>
    </row>
    <row r="181" s="1" customFormat="1" ht="15" customHeight="1">
      <c r="B181" s="311"/>
      <c r="C181" s="286" t="s">
        <v>125</v>
      </c>
      <c r="D181" s="286"/>
      <c r="E181" s="286"/>
      <c r="F181" s="309" t="s">
        <v>1180</v>
      </c>
      <c r="G181" s="286"/>
      <c r="H181" s="286" t="s">
        <v>1144</v>
      </c>
      <c r="I181" s="286" t="s">
        <v>1182</v>
      </c>
      <c r="J181" s="286">
        <v>10</v>
      </c>
      <c r="K181" s="334"/>
    </row>
    <row r="182" s="1" customFormat="1" ht="15" customHeight="1">
      <c r="B182" s="311"/>
      <c r="C182" s="286" t="s">
        <v>126</v>
      </c>
      <c r="D182" s="286"/>
      <c r="E182" s="286"/>
      <c r="F182" s="309" t="s">
        <v>1180</v>
      </c>
      <c r="G182" s="286"/>
      <c r="H182" s="286" t="s">
        <v>1254</v>
      </c>
      <c r="I182" s="286" t="s">
        <v>1215</v>
      </c>
      <c r="J182" s="286"/>
      <c r="K182" s="334"/>
    </row>
    <row r="183" s="1" customFormat="1" ht="15" customHeight="1">
      <c r="B183" s="311"/>
      <c r="C183" s="286" t="s">
        <v>1255</v>
      </c>
      <c r="D183" s="286"/>
      <c r="E183" s="286"/>
      <c r="F183" s="309" t="s">
        <v>1180</v>
      </c>
      <c r="G183" s="286"/>
      <c r="H183" s="286" t="s">
        <v>1256</v>
      </c>
      <c r="I183" s="286" t="s">
        <v>1215</v>
      </c>
      <c r="J183" s="286"/>
      <c r="K183" s="334"/>
    </row>
    <row r="184" s="1" customFormat="1" ht="15" customHeight="1">
      <c r="B184" s="311"/>
      <c r="C184" s="286" t="s">
        <v>1244</v>
      </c>
      <c r="D184" s="286"/>
      <c r="E184" s="286"/>
      <c r="F184" s="309" t="s">
        <v>1180</v>
      </c>
      <c r="G184" s="286"/>
      <c r="H184" s="286" t="s">
        <v>1257</v>
      </c>
      <c r="I184" s="286" t="s">
        <v>1215</v>
      </c>
      <c r="J184" s="286"/>
      <c r="K184" s="334"/>
    </row>
    <row r="185" s="1" customFormat="1" ht="15" customHeight="1">
      <c r="B185" s="311"/>
      <c r="C185" s="286" t="s">
        <v>128</v>
      </c>
      <c r="D185" s="286"/>
      <c r="E185" s="286"/>
      <c r="F185" s="309" t="s">
        <v>1186</v>
      </c>
      <c r="G185" s="286"/>
      <c r="H185" s="286" t="s">
        <v>1258</v>
      </c>
      <c r="I185" s="286" t="s">
        <v>1182</v>
      </c>
      <c r="J185" s="286">
        <v>50</v>
      </c>
      <c r="K185" s="334"/>
    </row>
    <row r="186" s="1" customFormat="1" ht="15" customHeight="1">
      <c r="B186" s="311"/>
      <c r="C186" s="286" t="s">
        <v>1259</v>
      </c>
      <c r="D186" s="286"/>
      <c r="E186" s="286"/>
      <c r="F186" s="309" t="s">
        <v>1186</v>
      </c>
      <c r="G186" s="286"/>
      <c r="H186" s="286" t="s">
        <v>1260</v>
      </c>
      <c r="I186" s="286" t="s">
        <v>1261</v>
      </c>
      <c r="J186" s="286"/>
      <c r="K186" s="334"/>
    </row>
    <row r="187" s="1" customFormat="1" ht="15" customHeight="1">
      <c r="B187" s="311"/>
      <c r="C187" s="286" t="s">
        <v>1262</v>
      </c>
      <c r="D187" s="286"/>
      <c r="E187" s="286"/>
      <c r="F187" s="309" t="s">
        <v>1186</v>
      </c>
      <c r="G187" s="286"/>
      <c r="H187" s="286" t="s">
        <v>1263</v>
      </c>
      <c r="I187" s="286" t="s">
        <v>1261</v>
      </c>
      <c r="J187" s="286"/>
      <c r="K187" s="334"/>
    </row>
    <row r="188" s="1" customFormat="1" ht="15" customHeight="1">
      <c r="B188" s="311"/>
      <c r="C188" s="286" t="s">
        <v>1264</v>
      </c>
      <c r="D188" s="286"/>
      <c r="E188" s="286"/>
      <c r="F188" s="309" t="s">
        <v>1186</v>
      </c>
      <c r="G188" s="286"/>
      <c r="H188" s="286" t="s">
        <v>1265</v>
      </c>
      <c r="I188" s="286" t="s">
        <v>1261</v>
      </c>
      <c r="J188" s="286"/>
      <c r="K188" s="334"/>
    </row>
    <row r="189" s="1" customFormat="1" ht="15" customHeight="1">
      <c r="B189" s="311"/>
      <c r="C189" s="347" t="s">
        <v>1266</v>
      </c>
      <c r="D189" s="286"/>
      <c r="E189" s="286"/>
      <c r="F189" s="309" t="s">
        <v>1186</v>
      </c>
      <c r="G189" s="286"/>
      <c r="H189" s="286" t="s">
        <v>1267</v>
      </c>
      <c r="I189" s="286" t="s">
        <v>1268</v>
      </c>
      <c r="J189" s="348" t="s">
        <v>1269</v>
      </c>
      <c r="K189" s="334"/>
    </row>
    <row r="190" s="1" customFormat="1" ht="15" customHeight="1">
      <c r="B190" s="311"/>
      <c r="C190" s="347" t="s">
        <v>41</v>
      </c>
      <c r="D190" s="286"/>
      <c r="E190" s="286"/>
      <c r="F190" s="309" t="s">
        <v>1180</v>
      </c>
      <c r="G190" s="286"/>
      <c r="H190" s="283" t="s">
        <v>1270</v>
      </c>
      <c r="I190" s="286" t="s">
        <v>1271</v>
      </c>
      <c r="J190" s="286"/>
      <c r="K190" s="334"/>
    </row>
    <row r="191" s="1" customFormat="1" ht="15" customHeight="1">
      <c r="B191" s="311"/>
      <c r="C191" s="347" t="s">
        <v>1272</v>
      </c>
      <c r="D191" s="286"/>
      <c r="E191" s="286"/>
      <c r="F191" s="309" t="s">
        <v>1180</v>
      </c>
      <c r="G191" s="286"/>
      <c r="H191" s="286" t="s">
        <v>1273</v>
      </c>
      <c r="I191" s="286" t="s">
        <v>1215</v>
      </c>
      <c r="J191" s="286"/>
      <c r="K191" s="334"/>
    </row>
    <row r="192" s="1" customFormat="1" ht="15" customHeight="1">
      <c r="B192" s="311"/>
      <c r="C192" s="347" t="s">
        <v>1274</v>
      </c>
      <c r="D192" s="286"/>
      <c r="E192" s="286"/>
      <c r="F192" s="309" t="s">
        <v>1180</v>
      </c>
      <c r="G192" s="286"/>
      <c r="H192" s="286" t="s">
        <v>1275</v>
      </c>
      <c r="I192" s="286" t="s">
        <v>1215</v>
      </c>
      <c r="J192" s="286"/>
      <c r="K192" s="334"/>
    </row>
    <row r="193" s="1" customFormat="1" ht="15" customHeight="1">
      <c r="B193" s="311"/>
      <c r="C193" s="347" t="s">
        <v>1276</v>
      </c>
      <c r="D193" s="286"/>
      <c r="E193" s="286"/>
      <c r="F193" s="309" t="s">
        <v>1186</v>
      </c>
      <c r="G193" s="286"/>
      <c r="H193" s="286" t="s">
        <v>1277</v>
      </c>
      <c r="I193" s="286" t="s">
        <v>1215</v>
      </c>
      <c r="J193" s="286"/>
      <c r="K193" s="334"/>
    </row>
    <row r="194" s="1" customFormat="1" ht="15" customHeight="1">
      <c r="B194" s="340"/>
      <c r="C194" s="349"/>
      <c r="D194" s="320"/>
      <c r="E194" s="320"/>
      <c r="F194" s="320"/>
      <c r="G194" s="320"/>
      <c r="H194" s="320"/>
      <c r="I194" s="320"/>
      <c r="J194" s="320"/>
      <c r="K194" s="341"/>
    </row>
    <row r="195" s="1" customFormat="1" ht="18.75" customHeight="1">
      <c r="B195" s="322"/>
      <c r="C195" s="332"/>
      <c r="D195" s="332"/>
      <c r="E195" s="332"/>
      <c r="F195" s="342"/>
      <c r="G195" s="332"/>
      <c r="H195" s="332"/>
      <c r="I195" s="332"/>
      <c r="J195" s="332"/>
      <c r="K195" s="322"/>
    </row>
    <row r="196" s="1" customFormat="1" ht="18.75" customHeight="1">
      <c r="B196" s="322"/>
      <c r="C196" s="332"/>
      <c r="D196" s="332"/>
      <c r="E196" s="332"/>
      <c r="F196" s="342"/>
      <c r="G196" s="332"/>
      <c r="H196" s="332"/>
      <c r="I196" s="332"/>
      <c r="J196" s="332"/>
      <c r="K196" s="322"/>
    </row>
    <row r="197" s="1" customFormat="1" ht="18.75" customHeight="1">
      <c r="B197" s="294"/>
      <c r="C197" s="294"/>
      <c r="D197" s="294"/>
      <c r="E197" s="294"/>
      <c r="F197" s="294"/>
      <c r="G197" s="294"/>
      <c r="H197" s="294"/>
      <c r="I197" s="294"/>
      <c r="J197" s="294"/>
      <c r="K197" s="294"/>
    </row>
    <row r="198" s="1" customFormat="1" ht="13.5">
      <c r="B198" s="273"/>
      <c r="C198" s="274"/>
      <c r="D198" s="274"/>
      <c r="E198" s="274"/>
      <c r="F198" s="274"/>
      <c r="G198" s="274"/>
      <c r="H198" s="274"/>
      <c r="I198" s="274"/>
      <c r="J198" s="274"/>
      <c r="K198" s="275"/>
    </row>
    <row r="199" s="1" customFormat="1" ht="21">
      <c r="B199" s="276"/>
      <c r="C199" s="277" t="s">
        <v>1278</v>
      </c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5.5" customHeight="1">
      <c r="B200" s="276"/>
      <c r="C200" s="350" t="s">
        <v>1279</v>
      </c>
      <c r="D200" s="350"/>
      <c r="E200" s="350"/>
      <c r="F200" s="350" t="s">
        <v>1280</v>
      </c>
      <c r="G200" s="351"/>
      <c r="H200" s="350" t="s">
        <v>1281</v>
      </c>
      <c r="I200" s="350"/>
      <c r="J200" s="350"/>
      <c r="K200" s="278"/>
    </row>
    <row r="201" s="1" customFormat="1" ht="5.25" customHeight="1">
      <c r="B201" s="311"/>
      <c r="C201" s="306"/>
      <c r="D201" s="306"/>
      <c r="E201" s="306"/>
      <c r="F201" s="306"/>
      <c r="G201" s="332"/>
      <c r="H201" s="306"/>
      <c r="I201" s="306"/>
      <c r="J201" s="306"/>
      <c r="K201" s="334"/>
    </row>
    <row r="202" s="1" customFormat="1" ht="15" customHeight="1">
      <c r="B202" s="311"/>
      <c r="C202" s="286" t="s">
        <v>1271</v>
      </c>
      <c r="D202" s="286"/>
      <c r="E202" s="286"/>
      <c r="F202" s="309" t="s">
        <v>42</v>
      </c>
      <c r="G202" s="286"/>
      <c r="H202" s="286" t="s">
        <v>1282</v>
      </c>
      <c r="I202" s="286"/>
      <c r="J202" s="286"/>
      <c r="K202" s="334"/>
    </row>
    <row r="203" s="1" customFormat="1" ht="15" customHeight="1">
      <c r="B203" s="311"/>
      <c r="C203" s="286"/>
      <c r="D203" s="286"/>
      <c r="E203" s="286"/>
      <c r="F203" s="309" t="s">
        <v>43</v>
      </c>
      <c r="G203" s="286"/>
      <c r="H203" s="286" t="s">
        <v>1283</v>
      </c>
      <c r="I203" s="286"/>
      <c r="J203" s="286"/>
      <c r="K203" s="334"/>
    </row>
    <row r="204" s="1" customFormat="1" ht="15" customHeight="1">
      <c r="B204" s="311"/>
      <c r="C204" s="286"/>
      <c r="D204" s="286"/>
      <c r="E204" s="286"/>
      <c r="F204" s="309" t="s">
        <v>46</v>
      </c>
      <c r="G204" s="286"/>
      <c r="H204" s="286" t="s">
        <v>1284</v>
      </c>
      <c r="I204" s="286"/>
      <c r="J204" s="286"/>
      <c r="K204" s="334"/>
    </row>
    <row r="205" s="1" customFormat="1" ht="15" customHeight="1">
      <c r="B205" s="311"/>
      <c r="C205" s="286"/>
      <c r="D205" s="286"/>
      <c r="E205" s="286"/>
      <c r="F205" s="309" t="s">
        <v>44</v>
      </c>
      <c r="G205" s="286"/>
      <c r="H205" s="286" t="s">
        <v>1285</v>
      </c>
      <c r="I205" s="286"/>
      <c r="J205" s="286"/>
      <c r="K205" s="334"/>
    </row>
    <row r="206" s="1" customFormat="1" ht="15" customHeight="1">
      <c r="B206" s="311"/>
      <c r="C206" s="286"/>
      <c r="D206" s="286"/>
      <c r="E206" s="286"/>
      <c r="F206" s="309" t="s">
        <v>45</v>
      </c>
      <c r="G206" s="286"/>
      <c r="H206" s="286" t="s">
        <v>1286</v>
      </c>
      <c r="I206" s="286"/>
      <c r="J206" s="286"/>
      <c r="K206" s="334"/>
    </row>
    <row r="207" s="1" customFormat="1" ht="15" customHeight="1">
      <c r="B207" s="311"/>
      <c r="C207" s="286"/>
      <c r="D207" s="286"/>
      <c r="E207" s="286"/>
      <c r="F207" s="309"/>
      <c r="G207" s="286"/>
      <c r="H207" s="286"/>
      <c r="I207" s="286"/>
      <c r="J207" s="286"/>
      <c r="K207" s="334"/>
    </row>
    <row r="208" s="1" customFormat="1" ht="15" customHeight="1">
      <c r="B208" s="311"/>
      <c r="C208" s="286" t="s">
        <v>1227</v>
      </c>
      <c r="D208" s="286"/>
      <c r="E208" s="286"/>
      <c r="F208" s="309" t="s">
        <v>78</v>
      </c>
      <c r="G208" s="286"/>
      <c r="H208" s="286" t="s">
        <v>1287</v>
      </c>
      <c r="I208" s="286"/>
      <c r="J208" s="286"/>
      <c r="K208" s="334"/>
    </row>
    <row r="209" s="1" customFormat="1" ht="15" customHeight="1">
      <c r="B209" s="311"/>
      <c r="C209" s="286"/>
      <c r="D209" s="286"/>
      <c r="E209" s="286"/>
      <c r="F209" s="309" t="s">
        <v>1122</v>
      </c>
      <c r="G209" s="286"/>
      <c r="H209" s="286" t="s">
        <v>1123</v>
      </c>
      <c r="I209" s="286"/>
      <c r="J209" s="286"/>
      <c r="K209" s="334"/>
    </row>
    <row r="210" s="1" customFormat="1" ht="15" customHeight="1">
      <c r="B210" s="311"/>
      <c r="C210" s="286"/>
      <c r="D210" s="286"/>
      <c r="E210" s="286"/>
      <c r="F210" s="309" t="s">
        <v>1120</v>
      </c>
      <c r="G210" s="286"/>
      <c r="H210" s="286" t="s">
        <v>1288</v>
      </c>
      <c r="I210" s="286"/>
      <c r="J210" s="286"/>
      <c r="K210" s="334"/>
    </row>
    <row r="211" s="1" customFormat="1" ht="15" customHeight="1">
      <c r="B211" s="352"/>
      <c r="C211" s="286"/>
      <c r="D211" s="286"/>
      <c r="E211" s="286"/>
      <c r="F211" s="309" t="s">
        <v>1124</v>
      </c>
      <c r="G211" s="347"/>
      <c r="H211" s="338" t="s">
        <v>1125</v>
      </c>
      <c r="I211" s="338"/>
      <c r="J211" s="338"/>
      <c r="K211" s="353"/>
    </row>
    <row r="212" s="1" customFormat="1" ht="15" customHeight="1">
      <c r="B212" s="352"/>
      <c r="C212" s="286"/>
      <c r="D212" s="286"/>
      <c r="E212" s="286"/>
      <c r="F212" s="309" t="s">
        <v>1126</v>
      </c>
      <c r="G212" s="347"/>
      <c r="H212" s="338" t="s">
        <v>1289</v>
      </c>
      <c r="I212" s="338"/>
      <c r="J212" s="338"/>
      <c r="K212" s="353"/>
    </row>
    <row r="213" s="1" customFormat="1" ht="15" customHeight="1">
      <c r="B213" s="352"/>
      <c r="C213" s="286"/>
      <c r="D213" s="286"/>
      <c r="E213" s="286"/>
      <c r="F213" s="309"/>
      <c r="G213" s="347"/>
      <c r="H213" s="338"/>
      <c r="I213" s="338"/>
      <c r="J213" s="338"/>
      <c r="K213" s="353"/>
    </row>
    <row r="214" s="1" customFormat="1" ht="15" customHeight="1">
      <c r="B214" s="352"/>
      <c r="C214" s="286" t="s">
        <v>1251</v>
      </c>
      <c r="D214" s="286"/>
      <c r="E214" s="286"/>
      <c r="F214" s="309">
        <v>1</v>
      </c>
      <c r="G214" s="347"/>
      <c r="H214" s="338" t="s">
        <v>1290</v>
      </c>
      <c r="I214" s="338"/>
      <c r="J214" s="338"/>
      <c r="K214" s="353"/>
    </row>
    <row r="215" s="1" customFormat="1" ht="15" customHeight="1">
      <c r="B215" s="352"/>
      <c r="C215" s="286"/>
      <c r="D215" s="286"/>
      <c r="E215" s="286"/>
      <c r="F215" s="309">
        <v>2</v>
      </c>
      <c r="G215" s="347"/>
      <c r="H215" s="338" t="s">
        <v>1291</v>
      </c>
      <c r="I215" s="338"/>
      <c r="J215" s="338"/>
      <c r="K215" s="353"/>
    </row>
    <row r="216" s="1" customFormat="1" ht="15" customHeight="1">
      <c r="B216" s="352"/>
      <c r="C216" s="286"/>
      <c r="D216" s="286"/>
      <c r="E216" s="286"/>
      <c r="F216" s="309">
        <v>3</v>
      </c>
      <c r="G216" s="347"/>
      <c r="H216" s="338" t="s">
        <v>1292</v>
      </c>
      <c r="I216" s="338"/>
      <c r="J216" s="338"/>
      <c r="K216" s="353"/>
    </row>
    <row r="217" s="1" customFormat="1" ht="15" customHeight="1">
      <c r="B217" s="352"/>
      <c r="C217" s="286"/>
      <c r="D217" s="286"/>
      <c r="E217" s="286"/>
      <c r="F217" s="309">
        <v>4</v>
      </c>
      <c r="G217" s="347"/>
      <c r="H217" s="338" t="s">
        <v>1293</v>
      </c>
      <c r="I217" s="338"/>
      <c r="J217" s="338"/>
      <c r="K217" s="353"/>
    </row>
    <row r="218" s="1" customFormat="1" ht="12.75" customHeight="1">
      <c r="B218" s="354"/>
      <c r="C218" s="355"/>
      <c r="D218" s="355"/>
      <c r="E218" s="355"/>
      <c r="F218" s="355"/>
      <c r="G218" s="355"/>
      <c r="H218" s="355"/>
      <c r="I218" s="355"/>
      <c r="J218" s="355"/>
      <c r="K218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Fraš</dc:creator>
  <cp:lastModifiedBy>Petr Fraš</cp:lastModifiedBy>
  <dcterms:created xsi:type="dcterms:W3CDTF">2022-11-07T21:45:37Z</dcterms:created>
  <dcterms:modified xsi:type="dcterms:W3CDTF">2022-11-07T21:45:45Z</dcterms:modified>
</cp:coreProperties>
</file>